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2995" windowHeight="164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<sst xmlns="http://schemas.openxmlformats.org/spreadsheetml/2006/main" count="485" uniqueCount="296">
  <si>
    <t>Number</t>
  </si>
  <si>
    <t>Word</t>
  </si>
  <si>
    <t>Mwetug Akoose</t>
  </si>
  <si>
    <t>Mwetug Akoose #</t>
  </si>
  <si>
    <t>Elung Akoose</t>
  </si>
  <si>
    <t>Elung Akoose #</t>
  </si>
  <si>
    <t>Mwetug Akoose notes</t>
  </si>
  <si>
    <t>Elung Akoose notes</t>
  </si>
  <si>
    <t>all</t>
  </si>
  <si>
    <t>Hedinger 2008: 256.</t>
  </si>
  <si>
    <t>ashes</t>
  </si>
  <si>
    <t>mbúmbú</t>
  </si>
  <si>
    <t>mbúmːwî</t>
  </si>
  <si>
    <t>Hedinger 2008: 259.</t>
  </si>
  <si>
    <t>bark</t>
  </si>
  <si>
    <t>è=kòk</t>
  </si>
  <si>
    <t>è=kòg</t>
  </si>
  <si>
    <t>Hedinger 2008: 257.</t>
  </si>
  <si>
    <t xml:space="preserve">belly </t>
  </si>
  <si>
    <t>à=búm</t>
  </si>
  <si>
    <t>à=bùm</t>
  </si>
  <si>
    <t>Hedinger 2008: 258.</t>
  </si>
  <si>
    <t>big</t>
  </si>
  <si>
    <t>bird</t>
  </si>
  <si>
    <t>èʔ=nn</t>
  </si>
  <si>
    <t>mó=nʔ</t>
  </si>
  <si>
    <t>bite</t>
  </si>
  <si>
    <t>black</t>
  </si>
  <si>
    <t>Hedinger 2008: 260.</t>
  </si>
  <si>
    <t>blood</t>
  </si>
  <si>
    <t>mè=kǐː</t>
  </si>
  <si>
    <t>ò=kǐː</t>
  </si>
  <si>
    <t>bone</t>
  </si>
  <si>
    <t>è=hìt</t>
  </si>
  <si>
    <t>è=hg</t>
  </si>
  <si>
    <t>breast</t>
  </si>
  <si>
    <t>tə̂l</t>
  </si>
  <si>
    <t>tōl</t>
  </si>
  <si>
    <t>burn tr.</t>
  </si>
  <si>
    <t>claw(nail)</t>
  </si>
  <si>
    <t>ɲǎn</t>
  </si>
  <si>
    <t>Hedinger 2008: 258; Hedinger 1987: 185. Meaning glossed as 'claw' in the former and as 'fingernail' in the latter source.</t>
  </si>
  <si>
    <t>cloud</t>
  </si>
  <si>
    <t>m=bàk</t>
  </si>
  <si>
    <t>m=ɓʔ</t>
  </si>
  <si>
    <t>cold</t>
  </si>
  <si>
    <t>come</t>
  </si>
  <si>
    <t>die</t>
  </si>
  <si>
    <t>dog</t>
  </si>
  <si>
    <t>m=bw</t>
  </si>
  <si>
    <t>drink</t>
  </si>
  <si>
    <t>dry</t>
  </si>
  <si>
    <t>ear</t>
  </si>
  <si>
    <t>è=tûː</t>
  </si>
  <si>
    <t>earth</t>
  </si>
  <si>
    <t>n=dːp</t>
  </si>
  <si>
    <t>n=dʔ</t>
  </si>
  <si>
    <t>eat</t>
  </si>
  <si>
    <t>egg</t>
  </si>
  <si>
    <t>à=kìː</t>
  </si>
  <si>
    <t>eye</t>
  </si>
  <si>
    <t>dǐt</t>
  </si>
  <si>
    <t>dg</t>
  </si>
  <si>
    <t>fat n.</t>
  </si>
  <si>
    <t>à=hóŋ</t>
  </si>
  <si>
    <t>ò=h</t>
  </si>
  <si>
    <t>feather</t>
  </si>
  <si>
    <t>è=tk</t>
  </si>
  <si>
    <t>è=tg</t>
  </si>
  <si>
    <t>fire</t>
  </si>
  <si>
    <t>mǔː</t>
  </si>
  <si>
    <t>fish</t>
  </si>
  <si>
    <t>sûː</t>
  </si>
  <si>
    <t>sú</t>
  </si>
  <si>
    <t>fly v.</t>
  </si>
  <si>
    <t>foot</t>
  </si>
  <si>
    <t>è=kùː</t>
  </si>
  <si>
    <t>full</t>
  </si>
  <si>
    <t>give</t>
  </si>
  <si>
    <t>good</t>
  </si>
  <si>
    <t>green</t>
  </si>
  <si>
    <t>Not attested.</t>
  </si>
  <si>
    <t>hair</t>
  </si>
  <si>
    <t>è=sìt</t>
  </si>
  <si>
    <t>ɲòŋ</t>
  </si>
  <si>
    <t>hand</t>
  </si>
  <si>
    <t>è=káː</t>
  </si>
  <si>
    <t>è=k</t>
  </si>
  <si>
    <t>head</t>
  </si>
  <si>
    <t>n=ló</t>
  </si>
  <si>
    <t>l=l</t>
  </si>
  <si>
    <t>hear</t>
  </si>
  <si>
    <t>heart</t>
  </si>
  <si>
    <t>n=lém</t>
  </si>
  <si>
    <t>l=lé</t>
  </si>
  <si>
    <t>horn</t>
  </si>
  <si>
    <t>à=sép</t>
  </si>
  <si>
    <t>à=séʔ</t>
  </si>
  <si>
    <t>I</t>
  </si>
  <si>
    <t>m</t>
  </si>
  <si>
    <t>kill</t>
  </si>
  <si>
    <t>knee</t>
  </si>
  <si>
    <t>à=búbóŋ</t>
  </si>
  <si>
    <t>à=bː</t>
  </si>
  <si>
    <t>know</t>
  </si>
  <si>
    <t>leaf</t>
  </si>
  <si>
    <t>č=yǎː</t>
  </si>
  <si>
    <t>ǯ=yː</t>
  </si>
  <si>
    <t>lie</t>
  </si>
  <si>
    <t>liver</t>
  </si>
  <si>
    <t>à=bà</t>
  </si>
  <si>
    <t>à=ɓ</t>
  </si>
  <si>
    <t>long</t>
  </si>
  <si>
    <t>louse</t>
  </si>
  <si>
    <t>tìt</t>
  </si>
  <si>
    <t>td</t>
  </si>
  <si>
    <t>man</t>
  </si>
  <si>
    <t>mwnǯóm</t>
  </si>
  <si>
    <t>mwnǯó</t>
  </si>
  <si>
    <t>many</t>
  </si>
  <si>
    <t>hîːn</t>
  </si>
  <si>
    <t>ɲǎɓí</t>
  </si>
  <si>
    <t>meat</t>
  </si>
  <si>
    <t>ɲàm</t>
  </si>
  <si>
    <t>ɲæ</t>
  </si>
  <si>
    <t>moon</t>
  </si>
  <si>
    <t>ŋ=gn</t>
  </si>
  <si>
    <t>mountain</t>
  </si>
  <si>
    <t>è=kɤnè</t>
  </si>
  <si>
    <t>è=kɤd</t>
  </si>
  <si>
    <t>mouth</t>
  </si>
  <si>
    <t>n=sl</t>
  </si>
  <si>
    <t>n=sɤ</t>
  </si>
  <si>
    <t>name</t>
  </si>
  <si>
    <t>d=ǐn</t>
  </si>
  <si>
    <t>d=ə̌ŋ</t>
  </si>
  <si>
    <t>neck</t>
  </si>
  <si>
    <t>à=bl</t>
  </si>
  <si>
    <t>à=ɓr</t>
  </si>
  <si>
    <t>new</t>
  </si>
  <si>
    <t>è=kːlé</t>
  </si>
  <si>
    <t>kwl</t>
  </si>
  <si>
    <t>night</t>
  </si>
  <si>
    <t>ŋ=kùː</t>
  </si>
  <si>
    <t>nose</t>
  </si>
  <si>
    <t>d=ûː</t>
  </si>
  <si>
    <t>not</t>
  </si>
  <si>
    <t>e-</t>
  </si>
  <si>
    <t>one</t>
  </si>
  <si>
    <t>person</t>
  </si>
  <si>
    <t>mɤt</t>
  </si>
  <si>
    <t>m</t>
  </si>
  <si>
    <t>rain</t>
  </si>
  <si>
    <t>mbúː</t>
  </si>
  <si>
    <t>mbwí</t>
  </si>
  <si>
    <t>red</t>
  </si>
  <si>
    <t>road</t>
  </si>
  <si>
    <t>nzìː</t>
  </si>
  <si>
    <t>Hedinger 2008: 259. Meaning glossed as 'path'.</t>
  </si>
  <si>
    <t>root</t>
  </si>
  <si>
    <t>ŋkàŋ</t>
  </si>
  <si>
    <t>ŋk</t>
  </si>
  <si>
    <t>round</t>
  </si>
  <si>
    <t>kə̌ːlŋgː</t>
  </si>
  <si>
    <t>è=hglàʔ</t>
  </si>
  <si>
    <t>Hedinger 1987: 238.</t>
  </si>
  <si>
    <t>sand</t>
  </si>
  <si>
    <t>n=síː</t>
  </si>
  <si>
    <t>say</t>
  </si>
  <si>
    <t>see</t>
  </si>
  <si>
    <t>seed</t>
  </si>
  <si>
    <t>mbl</t>
  </si>
  <si>
    <t>mból</t>
  </si>
  <si>
    <t>sit</t>
  </si>
  <si>
    <t>skin</t>
  </si>
  <si>
    <t>ŋgɤp</t>
  </si>
  <si>
    <t>ŋgɤʔ</t>
  </si>
  <si>
    <t>sleep</t>
  </si>
  <si>
    <t>small</t>
  </si>
  <si>
    <t>mwǎtǐːt</t>
  </si>
  <si>
    <t>mótìːd</t>
  </si>
  <si>
    <t>smoke</t>
  </si>
  <si>
    <t>mw=ntùt</t>
  </si>
  <si>
    <t>mb=òɾàg</t>
  </si>
  <si>
    <t>stand</t>
  </si>
  <si>
    <t>star</t>
  </si>
  <si>
    <t>tìntìn</t>
  </si>
  <si>
    <t>ɲlʔ</t>
  </si>
  <si>
    <t>stone</t>
  </si>
  <si>
    <t>à=láː</t>
  </si>
  <si>
    <t>à=lː</t>
  </si>
  <si>
    <t>sun</t>
  </si>
  <si>
    <t>è=ɲn</t>
  </si>
  <si>
    <t>è=ɲ</t>
  </si>
  <si>
    <t>swim</t>
  </si>
  <si>
    <t>tail</t>
  </si>
  <si>
    <t>ŋkɤn</t>
  </si>
  <si>
    <t>ŋkɤ</t>
  </si>
  <si>
    <t>that</t>
  </si>
  <si>
    <t>àn=íní</t>
  </si>
  <si>
    <t>Hedinger 2008: 256. Class 1 form.</t>
  </si>
  <si>
    <t>this</t>
  </si>
  <si>
    <t>àn=ǽ</t>
  </si>
  <si>
    <t>thou</t>
  </si>
  <si>
    <t>w</t>
  </si>
  <si>
    <t>tongue</t>
  </si>
  <si>
    <t>è=čém</t>
  </si>
  <si>
    <t>è=ǯí</t>
  </si>
  <si>
    <t>tooth</t>
  </si>
  <si>
    <t>à=sòŋ</t>
  </si>
  <si>
    <t>tree</t>
  </si>
  <si>
    <t>bw=l</t>
  </si>
  <si>
    <t>two</t>
  </si>
  <si>
    <t>walk (go)</t>
  </si>
  <si>
    <t>Hedinger 2008: 258. 'Walk'.</t>
  </si>
  <si>
    <t>warm (hot)</t>
  </si>
  <si>
    <t>water</t>
  </si>
  <si>
    <t>mèndíp</t>
  </si>
  <si>
    <t>òrúb</t>
  </si>
  <si>
    <t>we</t>
  </si>
  <si>
    <t>sé</t>
  </si>
  <si>
    <t>s</t>
  </si>
  <si>
    <t>what</t>
  </si>
  <si>
    <t>čě</t>
  </si>
  <si>
    <t>ǯ</t>
  </si>
  <si>
    <t>white</t>
  </si>
  <si>
    <t>who</t>
  </si>
  <si>
    <t>nz</t>
  </si>
  <si>
    <t>nzː</t>
  </si>
  <si>
    <t>woman</t>
  </si>
  <si>
    <t>m=mw=ǎːt</t>
  </si>
  <si>
    <t>m=mw=æ̌ʔ</t>
  </si>
  <si>
    <t>yellow</t>
  </si>
  <si>
    <t>mǒl-mól-</t>
  </si>
  <si>
    <t>far</t>
  </si>
  <si>
    <t>čabned</t>
  </si>
  <si>
    <t>à=ʓàb</t>
  </si>
  <si>
    <t>Hedinger 2008: 161. Verbal stem: 'to be far'.</t>
  </si>
  <si>
    <t>Hedinger 1987: 240.</t>
  </si>
  <si>
    <t>heavy</t>
  </si>
  <si>
    <t>Hedinger 2008: 285.</t>
  </si>
  <si>
    <t>Hedinger 1987: 234.</t>
  </si>
  <si>
    <t>near</t>
  </si>
  <si>
    <t>bm-bn</t>
  </si>
  <si>
    <t>bb</t>
  </si>
  <si>
    <t>Hedinger 2008: 182. Reduplicated adverbial stem: 'near(by)'.</t>
  </si>
  <si>
    <t>salt</t>
  </si>
  <si>
    <t>n=kw</t>
  </si>
  <si>
    <t>Hedinger 2008: 15.</t>
  </si>
  <si>
    <t>Hedinger 1987: 216.</t>
  </si>
  <si>
    <t>short</t>
  </si>
  <si>
    <t>Hedinger 2008: 65; Hedinger 1987: 238. In [Hedinger 2008], only attested in application to people ('short man', etc.), so it is not clear if this is also the relevant term for short inanimate objects; in [Hedinger 1987], however, the meaning is simply glossed as 'short'.</t>
  </si>
  <si>
    <t>snake</t>
  </si>
  <si>
    <t>ɲə̌</t>
  </si>
  <si>
    <t>ɲū</t>
  </si>
  <si>
    <t>Hedinger 1987: 208.</t>
  </si>
  <si>
    <t>thin</t>
  </si>
  <si>
    <t>à=háláː</t>
  </si>
  <si>
    <t>Hedinger 1987: 236.</t>
  </si>
  <si>
    <t>wind</t>
  </si>
  <si>
    <t>è=pùb</t>
  </si>
  <si>
    <t>à=héb</t>
  </si>
  <si>
    <t>Hedinger 1987: 195.</t>
  </si>
  <si>
    <t>worm</t>
  </si>
  <si>
    <t>year</t>
  </si>
  <si>
    <t>m=w</t>
  </si>
  <si>
    <t>è=sèʔ</t>
  </si>
  <si>
    <t>Hedinger 1987: 197.</t>
  </si>
  <si>
    <r>
      <t>Compiled and annotated by G. Starostin. {</t>
    </r>
    <r>
      <rPr>
        <b/>
        <sz val="11"/>
        <color indexed="8"/>
        <rFont val="Starling Serif"/>
        <family val="1"/>
      </rPr>
      <t>Sources</t>
    </r>
    <r>
      <rPr>
        <sz val="11"/>
        <color indexed="8"/>
        <rFont val="Starling Serif"/>
        <family val="1"/>
      </rPr>
      <t xml:space="preserve">: </t>
    </r>
    <r>
      <rPr>
        <u val="single"/>
        <sz val="11"/>
        <color indexed="8"/>
        <rFont val="Starling Serif"/>
        <family val="1"/>
      </rPr>
      <t>Hedinger 2008</t>
    </r>
    <r>
      <rPr>
        <sz val="11"/>
        <color indexed="8"/>
        <rFont val="Starling Serif"/>
        <family val="1"/>
      </rPr>
      <t xml:space="preserve">; Hedinger 1987.} {Ethnologue: bss.} {Glottolog: akoo1248.} </t>
    </r>
  </si>
  <si>
    <r>
      <t xml:space="preserve">Hedinger 2008: 256. Distinct from the noun </t>
    </r>
    <r>
      <rPr>
        <i/>
        <sz val="11"/>
        <color indexed="8"/>
        <rFont val="Starling Serif"/>
        <family val="1"/>
      </rPr>
      <t>mbáː</t>
    </r>
    <r>
      <rPr>
        <sz val="11"/>
        <color indexed="8"/>
        <rFont val="Starling Serif"/>
        <family val="1"/>
      </rPr>
      <t xml:space="preserve"> [ibid.].</t>
    </r>
  </si>
  <si>
    <r>
      <t xml:space="preserve">Hedinger 2008: 9. Distinct from </t>
    </r>
    <r>
      <rPr>
        <i/>
        <sz val="11"/>
        <color indexed="8"/>
        <rFont val="Starling Serif"/>
        <family val="1"/>
      </rPr>
      <t>à=bîː</t>
    </r>
    <r>
      <rPr>
        <sz val="11"/>
        <color indexed="8"/>
        <rFont val="Starling Serif"/>
        <family val="1"/>
      </rPr>
      <t xml:space="preserve"> '(female) breast' [Hedinger 2008: 258].</t>
    </r>
  </si>
  <si>
    <r>
      <t xml:space="preserve">Hedinger 1987: 185. Distinct from </t>
    </r>
    <r>
      <rPr>
        <i/>
        <sz val="11"/>
        <color indexed="8"/>
        <rFont val="Starling Serif"/>
        <family val="1"/>
      </rPr>
      <t>à=bîː</t>
    </r>
    <r>
      <rPr>
        <sz val="11"/>
        <color indexed="8"/>
        <rFont val="Starling Serif"/>
        <family val="1"/>
      </rPr>
      <t xml:space="preserve"> '(female) breast' [Hedinger 2008: 258].</t>
    </r>
  </si>
  <si>
    <r>
      <t xml:space="preserve">Hedinger 2008: 260. Cf. also </t>
    </r>
    <r>
      <rPr>
        <i/>
        <sz val="11"/>
        <color indexed="8"/>
        <rFont val="Starling Serif"/>
        <family val="1"/>
      </rPr>
      <t>à=hép</t>
    </r>
    <r>
      <rPr>
        <sz val="11"/>
        <color indexed="8"/>
        <rFont val="Starling Serif"/>
        <family val="1"/>
      </rPr>
      <t xml:space="preserve"> (noun).</t>
    </r>
  </si>
  <si>
    <r>
      <t xml:space="preserve">Hedinger 2008: 260. Cf. also </t>
    </r>
    <r>
      <rPr>
        <i/>
        <sz val="11"/>
        <color indexed="8"/>
        <rFont val="Starling Serif"/>
        <family val="1"/>
      </rPr>
      <t>à=héb</t>
    </r>
    <r>
      <rPr>
        <sz val="11"/>
        <color indexed="8"/>
        <rFont val="Starling Serif"/>
        <family val="1"/>
      </rPr>
      <t xml:space="preserve"> (noun).</t>
    </r>
  </si>
  <si>
    <r>
      <t xml:space="preserve">Hedinger 2008: 14, 257. Plural: </t>
    </r>
    <r>
      <rPr>
        <i/>
        <sz val="11"/>
        <color indexed="8"/>
        <rFont val="Starling Serif"/>
        <family val="1"/>
      </rPr>
      <t>mè=tûː</t>
    </r>
    <r>
      <rPr>
        <sz val="11"/>
        <color indexed="8"/>
        <rFont val="Starling Serif"/>
        <family val="1"/>
      </rPr>
      <t>.</t>
    </r>
  </si>
  <si>
    <r>
      <t xml:space="preserve">Hedinger 2008: 12, 257. Plural: </t>
    </r>
    <r>
      <rPr>
        <i/>
        <sz val="11"/>
        <color indexed="8"/>
        <rFont val="Starling Serif"/>
        <family val="1"/>
      </rPr>
      <t>b=yǎː</t>
    </r>
    <r>
      <rPr>
        <sz val="11"/>
        <color indexed="8"/>
        <rFont val="Starling Serif"/>
        <family val="1"/>
      </rPr>
      <t>.</t>
    </r>
  </si>
  <si>
    <r>
      <t xml:space="preserve">Hedinger 2008: 14, 258. Plural: </t>
    </r>
    <r>
      <rPr>
        <i/>
        <sz val="11"/>
        <color indexed="8"/>
        <rFont val="Starling Serif"/>
        <family val="1"/>
      </rPr>
      <t>mè=bàː</t>
    </r>
    <r>
      <rPr>
        <sz val="11"/>
        <color indexed="8"/>
        <rFont val="Starling Serif"/>
        <family val="1"/>
      </rPr>
      <t>.</t>
    </r>
  </si>
  <si>
    <r>
      <t xml:space="preserve">Hedinger 2008: 259. Also </t>
    </r>
    <r>
      <rPr>
        <i/>
        <sz val="11"/>
        <color indexed="8"/>
        <rFont val="Starling Serif"/>
        <family val="1"/>
      </rPr>
      <t>è=láː</t>
    </r>
    <r>
      <rPr>
        <sz val="11"/>
        <color indexed="8"/>
        <rFont val="Starling Serif"/>
        <family val="1"/>
      </rPr>
      <t xml:space="preserve"> id.</t>
    </r>
  </si>
  <si>
    <r>
      <t xml:space="preserve">Hedinger 2008: 15, 260. Plural: </t>
    </r>
    <r>
      <rPr>
        <i/>
        <sz val="11"/>
        <color indexed="8"/>
        <rFont val="Starling Serif"/>
        <family val="1"/>
      </rPr>
      <t>m=ǐn</t>
    </r>
    <r>
      <rPr>
        <sz val="11"/>
        <color indexed="8"/>
        <rFont val="Starling Serif"/>
        <family val="1"/>
      </rPr>
      <t>.</t>
    </r>
  </si>
  <si>
    <r>
      <t xml:space="preserve">Hedinger 2008: 258. Also </t>
    </r>
    <r>
      <rPr>
        <i/>
        <sz val="11"/>
        <color indexed="8"/>
        <rFont val="Starling Serif"/>
        <family val="1"/>
      </rPr>
      <t>ŋ=kŋ</t>
    </r>
    <r>
      <rPr>
        <sz val="11"/>
        <color indexed="8"/>
        <rFont val="Starling Serif"/>
        <family val="1"/>
      </rPr>
      <t xml:space="preserve"> id.</t>
    </r>
  </si>
  <si>
    <r>
      <t xml:space="preserve">Hedinger 2008: 12, 257. Plural: </t>
    </r>
    <r>
      <rPr>
        <i/>
        <sz val="11"/>
        <color indexed="8"/>
        <rFont val="Starling Serif"/>
        <family val="1"/>
      </rPr>
      <t>m=ûː</t>
    </r>
    <r>
      <rPr>
        <sz val="11"/>
        <color indexed="8"/>
        <rFont val="Starling Serif"/>
        <family val="1"/>
      </rPr>
      <t>.</t>
    </r>
  </si>
  <si>
    <r>
      <t xml:space="preserve">Hedinger 2008: 101. Verbal prefix. In Hedinger's Swadesh list appendix, the meaning 'not' is rendered as </t>
    </r>
    <r>
      <rPr>
        <i/>
        <sz val="11"/>
        <color indexed="8"/>
        <rFont val="Starling Serif"/>
        <family val="1"/>
      </rPr>
      <t>sàké</t>
    </r>
    <r>
      <rPr>
        <sz val="11"/>
        <color indexed="8"/>
        <rFont val="Starling Serif"/>
        <family val="1"/>
      </rPr>
      <t xml:space="preserve"> [Hedinger 2008: 256]; this is actually a verbal form meaning 'not to be', employed in copula sentences (e. g. </t>
    </r>
    <r>
      <rPr>
        <i/>
        <sz val="11"/>
        <color indexed="8"/>
        <rFont val="Starling Serif"/>
        <family val="1"/>
      </rPr>
      <t>sàké ndáb nén</t>
    </r>
    <r>
      <rPr>
        <sz val="11"/>
        <color indexed="8"/>
        <rFont val="Starling Serif"/>
        <family val="1"/>
      </rPr>
      <t xml:space="preserve"> "this isn't a house").</t>
    </r>
  </si>
  <si>
    <r>
      <t xml:space="preserve">Hedinger 2008: 256. Cf. the isolated count form: </t>
    </r>
    <r>
      <rPr>
        <i/>
        <sz val="11"/>
        <color indexed="8"/>
        <rFont val="Starling Serif"/>
        <family val="1"/>
      </rPr>
      <t>èʔ=hg</t>
    </r>
    <r>
      <rPr>
        <sz val="11"/>
        <color indexed="8"/>
        <rFont val="Starling Serif"/>
        <family val="1"/>
      </rPr>
      <t xml:space="preserve"> 'one' [Hedinger 2008: 245].</t>
    </r>
  </si>
  <si>
    <r>
      <t xml:space="preserve">Hedinger 2008: 14, 259. Meaning glossed as 'path'. Plural: </t>
    </r>
    <r>
      <rPr>
        <i/>
        <sz val="11"/>
        <color indexed="8"/>
        <rFont val="Starling Serif"/>
        <family val="1"/>
      </rPr>
      <t>nzìː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mè=nzìː</t>
    </r>
    <r>
      <rPr>
        <sz val="11"/>
        <color indexed="8"/>
        <rFont val="Starling Serif"/>
        <family val="1"/>
      </rPr>
      <t>.</t>
    </r>
  </si>
  <si>
    <r>
      <t xml:space="preserve">Hedinger 2008: 257. Also </t>
    </r>
    <r>
      <rPr>
        <i/>
        <sz val="11"/>
        <color indexed="8"/>
        <rFont val="Starling Serif"/>
        <family val="1"/>
      </rPr>
      <t>mbùm</t>
    </r>
    <r>
      <rPr>
        <sz val="11"/>
        <color indexed="8"/>
        <rFont val="Starling Serif"/>
        <family val="1"/>
      </rPr>
      <t xml:space="preserve"> id.</t>
    </r>
  </si>
  <si>
    <r>
      <t xml:space="preserve">Hedinger 2008: 257. Also </t>
    </r>
    <r>
      <rPr>
        <i/>
        <sz val="11"/>
        <color indexed="8"/>
        <rFont val="Starling Serif"/>
        <family val="1"/>
      </rPr>
      <t>è=kɤp</t>
    </r>
    <r>
      <rPr>
        <sz val="11"/>
        <color indexed="8"/>
        <rFont val="Starling Serif"/>
        <family val="1"/>
      </rPr>
      <t xml:space="preserve"> id.</t>
    </r>
  </si>
  <si>
    <r>
      <t xml:space="preserve">Hedinger 2008: 259. Also </t>
    </r>
    <r>
      <rPr>
        <i/>
        <sz val="11"/>
        <color indexed="8"/>
        <rFont val="Starling Serif"/>
        <family val="1"/>
      </rPr>
      <t>è=tɤndɛː</t>
    </r>
    <r>
      <rPr>
        <sz val="11"/>
        <color indexed="8"/>
        <rFont val="Starling Serif"/>
        <family val="1"/>
      </rPr>
      <t xml:space="preserve"> id.</t>
    </r>
  </si>
  <si>
    <r>
      <t xml:space="preserve">Hedinger 2008: 36. Deictic base that denotes intermediate distance from the speaker. It is preceded by class morphemes and is assimilated to them tonally (e. g. </t>
    </r>
    <r>
      <rPr>
        <i/>
        <sz val="11"/>
        <color indexed="8"/>
        <rFont val="Starling Serif"/>
        <family val="1"/>
      </rPr>
      <t>àn=è</t>
    </r>
    <r>
      <rPr>
        <sz val="11"/>
        <color indexed="8"/>
        <rFont val="Starling Serif"/>
        <family val="1"/>
      </rPr>
      <t xml:space="preserve"> for class 1, </t>
    </r>
    <r>
      <rPr>
        <i/>
        <sz val="11"/>
        <color indexed="8"/>
        <rFont val="Starling Serif"/>
        <family val="1"/>
      </rPr>
      <t>áb=é</t>
    </r>
    <r>
      <rPr>
        <sz val="11"/>
        <color indexed="8"/>
        <rFont val="Starling Serif"/>
        <family val="1"/>
      </rPr>
      <t xml:space="preserve"> for class 2, etc.). In [Hedinger 2008: 256], the class 1 form is listed as </t>
    </r>
    <r>
      <rPr>
        <i/>
        <sz val="11"/>
        <color indexed="8"/>
        <rFont val="Starling Serif"/>
        <family val="1"/>
      </rPr>
      <t>àn=n</t>
    </r>
    <r>
      <rPr>
        <sz val="11"/>
        <color indexed="8"/>
        <rFont val="Starling Serif"/>
        <family val="1"/>
      </rPr>
      <t xml:space="preserve">, which seems to be erroneous, since in the grammar the morpheme </t>
    </r>
    <r>
      <rPr>
        <i/>
        <sz val="11"/>
        <color indexed="8"/>
        <rFont val="Starling Serif"/>
        <family val="1"/>
      </rPr>
      <t>=en</t>
    </r>
    <r>
      <rPr>
        <sz val="11"/>
        <color indexed="8"/>
        <rFont val="Starling Serif"/>
        <family val="1"/>
      </rPr>
      <t xml:space="preserve"> is said to correspond to the meaning 'this' q.v. It is possible that the equivalents for 'this' and 'that' (glossed as </t>
    </r>
    <r>
      <rPr>
        <i/>
        <sz val="11"/>
        <color indexed="8"/>
        <rFont val="Starling Serif"/>
        <family val="1"/>
      </rPr>
      <t>àn=è</t>
    </r>
    <r>
      <rPr>
        <sz val="11"/>
        <color indexed="8"/>
        <rFont val="Starling Serif"/>
        <family val="1"/>
      </rPr>
      <t>) were accidentally reversed in the wordlist.</t>
    </r>
  </si>
  <si>
    <r>
      <t xml:space="preserve">Hedinger 2008: 36. Deictic base that denotes long distance from the speaker. It is preceded by class morphemes (e. g. </t>
    </r>
    <r>
      <rPr>
        <i/>
        <sz val="11"/>
        <color indexed="8"/>
        <rFont val="Starling Serif"/>
        <family val="1"/>
      </rPr>
      <t>àn=íníː</t>
    </r>
    <r>
      <rPr>
        <sz val="11"/>
        <color indexed="8"/>
        <rFont val="Starling Serif"/>
        <family val="1"/>
      </rPr>
      <t xml:space="preserve"> for class 1, </t>
    </r>
    <r>
      <rPr>
        <i/>
        <sz val="11"/>
        <color indexed="8"/>
        <rFont val="Starling Serif"/>
        <family val="1"/>
      </rPr>
      <t>áb=íníː</t>
    </r>
    <r>
      <rPr>
        <sz val="11"/>
        <color indexed="8"/>
        <rFont val="Starling Serif"/>
        <family val="1"/>
      </rPr>
      <t xml:space="preserve"> for class 2, etc.).</t>
    </r>
  </si>
  <si>
    <r>
      <t xml:space="preserve">Hedinger 2008: 36. Preceded by class morphemes (e. g. </t>
    </r>
    <r>
      <rPr>
        <i/>
        <sz val="11"/>
        <color indexed="8"/>
        <rFont val="Starling Serif"/>
        <family val="1"/>
      </rPr>
      <t>àn=én</t>
    </r>
    <r>
      <rPr>
        <sz val="11"/>
        <color indexed="8"/>
        <rFont val="Starling Serif"/>
        <family val="1"/>
      </rPr>
      <t xml:space="preserve"> for class 1, </t>
    </r>
    <r>
      <rPr>
        <i/>
        <sz val="11"/>
        <color indexed="8"/>
        <rFont val="Starling Serif"/>
        <family val="1"/>
      </rPr>
      <t>áb=én</t>
    </r>
    <r>
      <rPr>
        <sz val="11"/>
        <color indexed="8"/>
        <rFont val="Starling Serif"/>
        <family val="1"/>
      </rPr>
      <t xml:space="preserve"> for class 2, etc.). In [Hedinger 2008: 256], the class 1 form is glossed as </t>
    </r>
    <r>
      <rPr>
        <i/>
        <sz val="11"/>
        <color indexed="8"/>
        <rFont val="Starling Serif"/>
        <family val="1"/>
      </rPr>
      <t>àn=n</t>
    </r>
    <r>
      <rPr>
        <sz val="11"/>
        <color indexed="8"/>
        <rFont val="Starling Serif"/>
        <family val="1"/>
      </rPr>
      <t>. See notes on 'that' for further comment.</t>
    </r>
  </si>
  <si>
    <r>
      <t xml:space="preserve">Hedinger 2008: 14, 257. Plural: </t>
    </r>
    <r>
      <rPr>
        <i/>
        <sz val="11"/>
        <color indexed="8"/>
        <rFont val="Starling Serif"/>
        <family val="1"/>
      </rPr>
      <t>m=l</t>
    </r>
    <r>
      <rPr>
        <sz val="11"/>
        <color indexed="8"/>
        <rFont val="Starling Serif"/>
        <family val="1"/>
      </rPr>
      <t>.</t>
    </r>
  </si>
  <si>
    <r>
      <t xml:space="preserve">Hedinger 2008: 256. Cf. the isolated count form: </t>
    </r>
    <r>
      <rPr>
        <i/>
        <sz val="11"/>
        <color indexed="8"/>
        <rFont val="Starling Serif"/>
        <family val="1"/>
      </rPr>
      <t>éʔ=b</t>
    </r>
    <r>
      <rPr>
        <sz val="11"/>
        <color indexed="8"/>
        <rFont val="Starling Serif"/>
        <family val="1"/>
      </rPr>
      <t xml:space="preserve"> 'two' [Hedinger 2008: 245].</t>
    </r>
  </si>
  <si>
    <r>
      <t xml:space="preserve">Hedinger 2008: 23, 256. Plural: </t>
    </r>
    <r>
      <rPr>
        <i/>
        <sz val="11"/>
        <color indexed="8"/>
        <rFont val="Starling Serif"/>
        <family val="1"/>
      </rPr>
      <t>bè=b=ǎːt</t>
    </r>
    <r>
      <rPr>
        <sz val="11"/>
        <color indexed="8"/>
        <rFont val="Starling Serif"/>
        <family val="1"/>
      </rPr>
      <t>. Hedinger postulates a doubled class prefix for this item.</t>
    </r>
  </si>
  <si>
    <r>
      <t xml:space="preserve">Hedinger 2008: 254. Reduplicated stem, formed from the word </t>
    </r>
    <r>
      <rPr>
        <i/>
        <sz val="11"/>
        <color indexed="8"/>
        <rFont val="Starling Serif"/>
        <family val="1"/>
      </rPr>
      <t>mǒl</t>
    </r>
    <r>
      <rPr>
        <sz val="11"/>
        <color indexed="8"/>
        <rFont val="Starling Serif"/>
        <family val="1"/>
      </rPr>
      <t xml:space="preserve"> 'oil'.</t>
    </r>
  </si>
  <si>
    <r>
      <t xml:space="preserve">Hedinger 1987: 208. Cf. also the compound formation </t>
    </r>
    <r>
      <rPr>
        <i/>
        <sz val="11"/>
        <color indexed="8"/>
        <rFont val="Starling Serif"/>
        <family val="1"/>
      </rPr>
      <t>ésmèkw</t>
    </r>
    <r>
      <rPr>
        <sz val="11"/>
        <color indexed="8"/>
        <rFont val="Starling Serif"/>
        <family val="1"/>
      </rPr>
      <t xml:space="preserve"> 'snake', literally 'smth. without feet', in [Hedinger 2008: 31] (probably a stylistically marked descriptive term).</t>
    </r>
  </si>
  <si>
    <r>
      <t xml:space="preserve">Hedinger 2008: 13. Plural: </t>
    </r>
    <r>
      <rPr>
        <i/>
        <sz val="11"/>
        <color indexed="8"/>
        <rFont val="Starling Serif"/>
        <family val="1"/>
      </rPr>
      <t>m=y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m=w</t>
    </r>
    <r>
      <rPr>
        <sz val="11"/>
        <color indexed="8"/>
        <rFont val="Starling Serif"/>
        <family val="1"/>
      </rPr>
      <t>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</si>
</sst>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Starling Serif"/>
      <family val="1"/>
    </font>
    <font>
      <sz val="11"/>
      <color indexed="8"/>
      <name val="Starling Serif"/>
      <family val="1"/>
    </font>
    <font>
      <u val="single"/>
      <sz val="11"/>
      <color indexed="8"/>
      <name val="Starling Serif"/>
      <family val="1"/>
    </font>
    <font>
      <i/>
      <sz val="11"/>
      <color indexed="8"/>
      <name val="Starling Serif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Starling Serif"/>
      <family val="1"/>
    </font>
    <font>
      <sz val="11"/>
      <color theme="1"/>
      <name val="Starling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3"/>
  <sheetViews>
    <sheetView tabSelected="1" zoomScalePageLayoutView="0" workbookViewId="0" topLeftCell="A1">
      <selection activeCell="G8" sqref="G8"/>
    </sheetView>
  </sheetViews>
  <sheetFormatPr defaultColWidth="9.140625" defaultRowHeight="15"/>
  <sheetData>
    <row r="1" spans="1:8" ht="2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0.25">
      <c r="A2" s="2">
        <v>0</v>
      </c>
      <c r="B2" s="2"/>
      <c r="C2" s="2">
        <v>20</v>
      </c>
      <c r="D2" s="2">
        <v>0</v>
      </c>
      <c r="E2" s="2">
        <v>20</v>
      </c>
      <c r="F2" s="2">
        <v>0</v>
      </c>
      <c r="G2" s="2" t="s">
        <v>268</v>
      </c>
      <c r="H2" s="2" t="s">
        <v>268</v>
      </c>
    </row>
    <row r="3" spans="1:8" ht="20.25">
      <c r="A3" s="2">
        <v>1</v>
      </c>
      <c r="B3" s="2" t="s">
        <v>8</v>
      </c>
      <c r="C3" s="2" t="str">
        <f>"=syə̌l"</f>
        <v>=syə̌l</v>
      </c>
      <c r="D3" s="2">
        <v>1</v>
      </c>
      <c r="E3" s="2" t="str">
        <f>"=sǐːn"</f>
        <v>=sǐːn</v>
      </c>
      <c r="F3" s="2">
        <v>1</v>
      </c>
      <c r="G3" s="2" t="s">
        <v>9</v>
      </c>
      <c r="H3" s="2" t="s">
        <v>9</v>
      </c>
    </row>
    <row r="4" spans="1:8" ht="20.25">
      <c r="A4" s="2">
        <v>2</v>
      </c>
      <c r="B4" s="2" t="s">
        <v>10</v>
      </c>
      <c r="C4" s="2" t="s">
        <v>11</v>
      </c>
      <c r="D4" s="2">
        <v>1</v>
      </c>
      <c r="E4" s="2" t="s">
        <v>12</v>
      </c>
      <c r="F4" s="2">
        <v>1</v>
      </c>
      <c r="G4" s="2" t="s">
        <v>13</v>
      </c>
      <c r="H4" s="2" t="s">
        <v>13</v>
      </c>
    </row>
    <row r="5" spans="1:8" ht="20.25">
      <c r="A5" s="2">
        <v>3</v>
      </c>
      <c r="B5" s="2" t="s">
        <v>14</v>
      </c>
      <c r="C5" s="2" t="s">
        <v>15</v>
      </c>
      <c r="D5" s="2">
        <v>1</v>
      </c>
      <c r="E5" s="2" t="s">
        <v>16</v>
      </c>
      <c r="F5" s="2">
        <v>1</v>
      </c>
      <c r="G5" s="2" t="s">
        <v>17</v>
      </c>
      <c r="H5" s="2" t="s">
        <v>17</v>
      </c>
    </row>
    <row r="6" spans="1:8" ht="20.25">
      <c r="A6" s="2">
        <v>4</v>
      </c>
      <c r="B6" s="2" t="s">
        <v>18</v>
      </c>
      <c r="C6" s="2" t="s">
        <v>19</v>
      </c>
      <c r="D6" s="2">
        <v>1</v>
      </c>
      <c r="E6" s="2" t="s">
        <v>20</v>
      </c>
      <c r="F6" s="2">
        <v>1</v>
      </c>
      <c r="G6" s="2" t="s">
        <v>21</v>
      </c>
      <c r="H6" s="2" t="s">
        <v>21</v>
      </c>
    </row>
    <row r="7" spans="1:8" ht="20.25">
      <c r="A7" s="2">
        <v>5</v>
      </c>
      <c r="B7" s="2" t="s">
        <v>22</v>
      </c>
      <c r="C7" s="2" t="str">
        <f>"=kl"</f>
        <v>=kl</v>
      </c>
      <c r="D7" s="2">
        <v>1</v>
      </c>
      <c r="E7" s="2" t="str">
        <f>"=kɤl"</f>
        <v>=kɤl</v>
      </c>
      <c r="F7" s="2">
        <v>1</v>
      </c>
      <c r="G7" s="2" t="s">
        <v>269</v>
      </c>
      <c r="H7" s="2" t="s">
        <v>9</v>
      </c>
    </row>
    <row r="8" spans="1:8" ht="20.25">
      <c r="A8" s="2">
        <v>6</v>
      </c>
      <c r="B8" s="2" t="s">
        <v>23</v>
      </c>
      <c r="C8" s="2" t="s">
        <v>24</v>
      </c>
      <c r="D8" s="2">
        <v>1</v>
      </c>
      <c r="E8" s="2" t="s">
        <v>25</v>
      </c>
      <c r="F8" s="2">
        <v>1</v>
      </c>
      <c r="G8" s="2" t="s">
        <v>9</v>
      </c>
      <c r="H8" s="2" t="s">
        <v>9</v>
      </c>
    </row>
    <row r="9" spans="1:8" ht="20.25">
      <c r="A9" s="2">
        <v>7</v>
      </c>
      <c r="B9" s="2" t="s">
        <v>26</v>
      </c>
      <c r="C9" s="2" t="str">
        <f>"=kwàgl"</f>
        <v>=kwàgl</v>
      </c>
      <c r="D9" s="2">
        <v>1</v>
      </c>
      <c r="E9" s="2" t="str">
        <f>"=kwɑ̌l"</f>
        <v>=kwɑ̌l</v>
      </c>
      <c r="F9" s="2">
        <v>1</v>
      </c>
      <c r="G9" s="2" t="s">
        <v>21</v>
      </c>
      <c r="H9" s="2" t="s">
        <v>21</v>
      </c>
    </row>
    <row r="10" spans="1:8" ht="20.25">
      <c r="A10" s="2">
        <v>8</v>
      </c>
      <c r="B10" s="2" t="s">
        <v>27</v>
      </c>
      <c r="C10" s="2" t="str">
        <f>"=hín"</f>
        <v>=hín</v>
      </c>
      <c r="D10" s="2">
        <v>1</v>
      </c>
      <c r="E10" s="2" t="str">
        <f>"=lǎm"</f>
        <v>=lǎm</v>
      </c>
      <c r="F10" s="2">
        <v>2</v>
      </c>
      <c r="G10" s="2" t="s">
        <v>28</v>
      </c>
      <c r="H10" s="2" t="s">
        <v>28</v>
      </c>
    </row>
    <row r="11" spans="1:8" ht="20.25">
      <c r="A11" s="2">
        <v>9</v>
      </c>
      <c r="B11" s="2" t="s">
        <v>29</v>
      </c>
      <c r="C11" s="2" t="s">
        <v>30</v>
      </c>
      <c r="D11" s="2">
        <v>1</v>
      </c>
      <c r="E11" s="2" t="s">
        <v>31</v>
      </c>
      <c r="F11" s="2">
        <v>1</v>
      </c>
      <c r="G11" s="2" t="s">
        <v>17</v>
      </c>
      <c r="H11" s="2" t="s">
        <v>17</v>
      </c>
    </row>
    <row r="12" spans="1:8" ht="20.25">
      <c r="A12" s="2">
        <v>10</v>
      </c>
      <c r="B12" s="2" t="s">
        <v>32</v>
      </c>
      <c r="C12" s="2" t="s">
        <v>33</v>
      </c>
      <c r="D12" s="2">
        <v>1</v>
      </c>
      <c r="E12" s="2" t="s">
        <v>34</v>
      </c>
      <c r="F12" s="2">
        <v>1</v>
      </c>
      <c r="G12" s="2" t="s">
        <v>17</v>
      </c>
      <c r="H12" s="2" t="s">
        <v>17</v>
      </c>
    </row>
    <row r="13" spans="1:8" ht="20.25">
      <c r="A13" s="2">
        <v>11</v>
      </c>
      <c r="B13" s="2" t="s">
        <v>35</v>
      </c>
      <c r="C13" s="2" t="s">
        <v>36</v>
      </c>
      <c r="D13" s="2">
        <v>1</v>
      </c>
      <c r="E13" s="2" t="s">
        <v>37</v>
      </c>
      <c r="F13" s="2">
        <v>1</v>
      </c>
      <c r="G13" s="2" t="s">
        <v>270</v>
      </c>
      <c r="H13" s="2" t="s">
        <v>271</v>
      </c>
    </row>
    <row r="14" spans="1:8" ht="20.25">
      <c r="A14" s="2">
        <v>12</v>
      </c>
      <c r="B14" s="2" t="s">
        <v>38</v>
      </c>
      <c r="C14" s="2" t="str">
        <f>"=hyɑːt"</f>
        <v>=hyɑːt</v>
      </c>
      <c r="D14" s="2">
        <v>1</v>
      </c>
      <c r="E14" s="2" t="str">
        <f>"=hyɑːʔ"</f>
        <v>=hyɑːʔ</v>
      </c>
      <c r="F14" s="2">
        <v>1</v>
      </c>
      <c r="G14" s="2" t="s">
        <v>13</v>
      </c>
      <c r="H14" s="2" t="s">
        <v>13</v>
      </c>
    </row>
    <row r="15" spans="1:8" ht="20.25">
      <c r="A15" s="2">
        <v>13</v>
      </c>
      <c r="B15" s="2" t="s">
        <v>39</v>
      </c>
      <c r="C15" s="2" t="s">
        <v>40</v>
      </c>
      <c r="D15" s="2">
        <v>1</v>
      </c>
      <c r="E15" s="2" t="s">
        <v>40</v>
      </c>
      <c r="F15" s="2">
        <v>1</v>
      </c>
      <c r="G15" s="2" t="s">
        <v>41</v>
      </c>
      <c r="H15" s="2" t="s">
        <v>41</v>
      </c>
    </row>
    <row r="16" spans="1:8" ht="20.25">
      <c r="A16" s="2">
        <v>14</v>
      </c>
      <c r="B16" s="2" t="s">
        <v>42</v>
      </c>
      <c r="C16" s="2" t="s">
        <v>43</v>
      </c>
      <c r="D16" s="2">
        <v>1</v>
      </c>
      <c r="E16" s="2" t="s">
        <v>44</v>
      </c>
      <c r="F16" s="2">
        <v>1</v>
      </c>
      <c r="G16" s="2" t="s">
        <v>13</v>
      </c>
      <c r="H16" s="2" t="s">
        <v>13</v>
      </c>
    </row>
    <row r="17" spans="1:8" ht="20.25">
      <c r="A17" s="2">
        <v>15</v>
      </c>
      <c r="B17" s="2" t="s">
        <v>45</v>
      </c>
      <c r="C17" s="2" t="str">
        <f>"=hː"</f>
        <v>=hː</v>
      </c>
      <c r="D17" s="2">
        <v>1</v>
      </c>
      <c r="E17" s="2" t="str">
        <f>"=hwʔ"</f>
        <v>=hwʔ</v>
      </c>
      <c r="F17" s="2">
        <v>1</v>
      </c>
      <c r="G17" s="2" t="s">
        <v>272</v>
      </c>
      <c r="H17" s="2" t="s">
        <v>273</v>
      </c>
    </row>
    <row r="18" spans="1:8" ht="20.25">
      <c r="A18" s="2">
        <v>16</v>
      </c>
      <c r="B18" s="2" t="s">
        <v>46</v>
      </c>
      <c r="C18" s="2" t="str">
        <f>"=hyǎk"</f>
        <v>=hyǎk</v>
      </c>
      <c r="D18" s="2">
        <v>1</v>
      </c>
      <c r="E18" s="2" t="str">
        <f>"=hyǎʔ"</f>
        <v>=hyǎʔ</v>
      </c>
      <c r="F18" s="2">
        <v>1</v>
      </c>
      <c r="G18" s="2" t="s">
        <v>21</v>
      </c>
      <c r="H18" s="2" t="s">
        <v>21</v>
      </c>
    </row>
    <row r="19" spans="1:8" ht="20.25">
      <c r="A19" s="2">
        <v>17</v>
      </c>
      <c r="B19" s="2" t="s">
        <v>47</v>
      </c>
      <c r="C19" s="2" t="str">
        <f>"=w"</f>
        <v>=w</v>
      </c>
      <c r="D19" s="2">
        <v>1</v>
      </c>
      <c r="E19" s="2" t="str">
        <f>"=w"</f>
        <v>=w</v>
      </c>
      <c r="F19" s="2">
        <v>1</v>
      </c>
      <c r="G19" s="2" t="s">
        <v>21</v>
      </c>
      <c r="H19" s="2" t="s">
        <v>21</v>
      </c>
    </row>
    <row r="20" spans="1:8" ht="20.25">
      <c r="A20" s="2">
        <v>18</v>
      </c>
      <c r="B20" s="2" t="s">
        <v>48</v>
      </c>
      <c r="C20" s="2" t="s">
        <v>49</v>
      </c>
      <c r="D20" s="2">
        <v>1</v>
      </c>
      <c r="E20" s="2" t="s">
        <v>49</v>
      </c>
      <c r="F20" s="2">
        <v>1</v>
      </c>
      <c r="G20" s="2" t="s">
        <v>9</v>
      </c>
      <c r="H20" s="2" t="s">
        <v>9</v>
      </c>
    </row>
    <row r="21" spans="1:8" ht="20.25">
      <c r="A21" s="2">
        <v>19</v>
      </c>
      <c r="B21" s="2" t="s">
        <v>50</v>
      </c>
      <c r="C21" s="2" t="str">
        <f>"=mw ~ =mwák"</f>
        <v>=mw ~ =mwák</v>
      </c>
      <c r="D21" s="2">
        <v>1</v>
      </c>
      <c r="E21" s="2" t="str">
        <f>"=mw ~ =mwág"</f>
        <v>=mw ~ =mwág</v>
      </c>
      <c r="F21" s="2">
        <v>1</v>
      </c>
      <c r="G21" s="2" t="s">
        <v>21</v>
      </c>
      <c r="H21" s="2" t="s">
        <v>21</v>
      </c>
    </row>
    <row r="22" spans="1:8" ht="20.25">
      <c r="A22" s="2">
        <v>20</v>
      </c>
      <c r="B22" s="2" t="s">
        <v>51</v>
      </c>
      <c r="C22" s="2" t="str">
        <f>"=kín"</f>
        <v>=kín</v>
      </c>
      <c r="D22" s="2">
        <v>1</v>
      </c>
      <c r="E22" s="2" t="str">
        <f>"=kŋ"</f>
        <v>=kŋ</v>
      </c>
      <c r="F22" s="2">
        <v>1</v>
      </c>
      <c r="G22" s="2" t="s">
        <v>28</v>
      </c>
      <c r="H22" s="2" t="s">
        <v>28</v>
      </c>
    </row>
    <row r="23" spans="1:8" ht="20.25">
      <c r="A23" s="2">
        <v>21</v>
      </c>
      <c r="B23" s="2" t="s">
        <v>52</v>
      </c>
      <c r="C23" s="2" t="s">
        <v>53</v>
      </c>
      <c r="D23" s="2">
        <v>1</v>
      </c>
      <c r="E23" s="2" t="s">
        <v>53</v>
      </c>
      <c r="F23" s="2">
        <v>1</v>
      </c>
      <c r="G23" s="2" t="s">
        <v>274</v>
      </c>
      <c r="H23" s="2" t="s">
        <v>17</v>
      </c>
    </row>
    <row r="24" spans="1:8" ht="20.25">
      <c r="A24" s="2">
        <v>22</v>
      </c>
      <c r="B24" s="2" t="s">
        <v>54</v>
      </c>
      <c r="C24" s="2" t="s">
        <v>55</v>
      </c>
      <c r="D24" s="2">
        <v>1</v>
      </c>
      <c r="E24" s="2" t="s">
        <v>56</v>
      </c>
      <c r="F24" s="2">
        <v>1</v>
      </c>
      <c r="G24" s="2" t="s">
        <v>13</v>
      </c>
      <c r="H24" s="2" t="s">
        <v>13</v>
      </c>
    </row>
    <row r="25" spans="1:8" ht="20.25">
      <c r="A25" s="2">
        <v>23</v>
      </c>
      <c r="B25" s="2" t="s">
        <v>57</v>
      </c>
      <c r="C25" s="2" t="str">
        <f>"=dy ~ =dyák"</f>
        <v>=dy ~ =dyák</v>
      </c>
      <c r="D25" s="2">
        <v>1</v>
      </c>
      <c r="E25" s="2" t="str">
        <f>"=dy ~ =dyág"</f>
        <v>=dy ~ =dyág</v>
      </c>
      <c r="F25" s="2">
        <v>1</v>
      </c>
      <c r="G25" s="2" t="s">
        <v>21</v>
      </c>
      <c r="H25" s="2" t="s">
        <v>21</v>
      </c>
    </row>
    <row r="26" spans="1:8" ht="20.25">
      <c r="A26" s="2">
        <v>24</v>
      </c>
      <c r="B26" s="2" t="s">
        <v>58</v>
      </c>
      <c r="C26" s="2" t="s">
        <v>59</v>
      </c>
      <c r="D26" s="2">
        <v>1</v>
      </c>
      <c r="E26" s="2" t="s">
        <v>59</v>
      </c>
      <c r="F26" s="2">
        <v>1</v>
      </c>
      <c r="G26" s="2" t="s">
        <v>17</v>
      </c>
      <c r="H26" s="2" t="s">
        <v>17</v>
      </c>
    </row>
    <row r="27" spans="1:8" ht="20.25">
      <c r="A27" s="2">
        <v>25</v>
      </c>
      <c r="B27" s="2" t="s">
        <v>60</v>
      </c>
      <c r="C27" s="2" t="s">
        <v>61</v>
      </c>
      <c r="D27" s="2">
        <v>1</v>
      </c>
      <c r="E27" s="2" t="s">
        <v>62</v>
      </c>
      <c r="F27" s="2">
        <v>1</v>
      </c>
      <c r="G27" s="2" t="s">
        <v>17</v>
      </c>
      <c r="H27" s="2" t="s">
        <v>17</v>
      </c>
    </row>
    <row r="28" spans="1:8" ht="20.25">
      <c r="A28" s="2">
        <v>26</v>
      </c>
      <c r="B28" s="2" t="s">
        <v>63</v>
      </c>
      <c r="C28" s="2" t="s">
        <v>64</v>
      </c>
      <c r="D28" s="2">
        <v>1</v>
      </c>
      <c r="E28" s="2" t="s">
        <v>65</v>
      </c>
      <c r="F28" s="2">
        <v>1</v>
      </c>
      <c r="G28" s="2" t="s">
        <v>17</v>
      </c>
      <c r="H28" s="2" t="s">
        <v>17</v>
      </c>
    </row>
    <row r="29" spans="1:8" ht="20.25">
      <c r="A29" s="2">
        <v>27</v>
      </c>
      <c r="B29" s="2" t="s">
        <v>66</v>
      </c>
      <c r="C29" s="2" t="s">
        <v>67</v>
      </c>
      <c r="D29" s="2">
        <v>1</v>
      </c>
      <c r="E29" s="2" t="s">
        <v>68</v>
      </c>
      <c r="F29" s="2">
        <v>1</v>
      </c>
      <c r="G29" s="2" t="s">
        <v>17</v>
      </c>
      <c r="H29" s="2" t="s">
        <v>17</v>
      </c>
    </row>
    <row r="30" spans="1:8" ht="20.25">
      <c r="A30" s="2">
        <v>28</v>
      </c>
      <c r="B30" s="2" t="s">
        <v>69</v>
      </c>
      <c r="C30" s="2" t="s">
        <v>70</v>
      </c>
      <c r="D30" s="2">
        <v>1</v>
      </c>
      <c r="E30" s="2" t="s">
        <v>70</v>
      </c>
      <c r="F30" s="2">
        <v>1</v>
      </c>
      <c r="G30" s="2" t="s">
        <v>13</v>
      </c>
      <c r="H30" s="2" t="s">
        <v>13</v>
      </c>
    </row>
    <row r="31" spans="1:8" ht="20.25">
      <c r="A31" s="2">
        <v>29</v>
      </c>
      <c r="B31" s="2" t="s">
        <v>71</v>
      </c>
      <c r="C31" s="2" t="s">
        <v>72</v>
      </c>
      <c r="D31" s="2">
        <v>1</v>
      </c>
      <c r="E31" s="2" t="s">
        <v>73</v>
      </c>
      <c r="F31" s="2">
        <v>1</v>
      </c>
      <c r="G31" s="2" t="s">
        <v>9</v>
      </c>
      <c r="H31" s="2" t="s">
        <v>9</v>
      </c>
    </row>
    <row r="32" spans="1:8" ht="20.25">
      <c r="A32" s="2">
        <v>30</v>
      </c>
      <c r="B32" s="2" t="s">
        <v>74</v>
      </c>
      <c r="C32" s="2" t="str">
        <f>"=pùmé"</f>
        <v>=pùmé</v>
      </c>
      <c r="D32" s="2">
        <v>1</v>
      </c>
      <c r="E32" s="2" t="str">
        <f>"=pùmːw"</f>
        <v>=pùmːw</v>
      </c>
      <c r="F32" s="2">
        <v>1</v>
      </c>
      <c r="G32" s="2" t="s">
        <v>21</v>
      </c>
      <c r="H32" s="2" t="s">
        <v>21</v>
      </c>
    </row>
    <row r="33" spans="1:8" ht="20.25">
      <c r="A33" s="2">
        <v>31</v>
      </c>
      <c r="B33" s="2" t="s">
        <v>75</v>
      </c>
      <c r="C33" s="2" t="s">
        <v>76</v>
      </c>
      <c r="D33" s="2">
        <v>1</v>
      </c>
      <c r="E33" s="2" t="s">
        <v>76</v>
      </c>
      <c r="F33" s="2">
        <v>1</v>
      </c>
      <c r="G33" s="2" t="s">
        <v>21</v>
      </c>
      <c r="H33" s="2" t="s">
        <v>21</v>
      </c>
    </row>
    <row r="34" spans="1:8" ht="20.25">
      <c r="A34" s="2">
        <v>32</v>
      </c>
      <c r="B34" s="2" t="s">
        <v>77</v>
      </c>
      <c r="C34" s="2" t="str">
        <f>"=lɤn"</f>
        <v>=lɤn</v>
      </c>
      <c r="D34" s="2">
        <v>1</v>
      </c>
      <c r="E34" s="2" t="str">
        <f>"=lɤd"</f>
        <v>=lɤd</v>
      </c>
      <c r="F34" s="2">
        <v>1</v>
      </c>
      <c r="G34" s="2" t="s">
        <v>28</v>
      </c>
      <c r="H34" s="2" t="s">
        <v>28</v>
      </c>
    </row>
    <row r="35" spans="1:8" ht="20.25">
      <c r="A35" s="2">
        <v>33</v>
      </c>
      <c r="B35" s="2" t="s">
        <v>78</v>
      </c>
      <c r="C35" s="2" t="str">
        <f>"=b ~ =bǎk"</f>
        <v>=b ~ =bǎk</v>
      </c>
      <c r="D35" s="2">
        <v>1</v>
      </c>
      <c r="E35" s="2" t="str">
        <f>"=bə̌"</f>
        <v>=bə̌</v>
      </c>
      <c r="F35" s="2">
        <v>1</v>
      </c>
      <c r="G35" s="2" t="s">
        <v>13</v>
      </c>
      <c r="H35" s="2" t="s">
        <v>13</v>
      </c>
    </row>
    <row r="36" spans="1:8" ht="20.25">
      <c r="A36" s="2">
        <v>34</v>
      </c>
      <c r="B36" s="2" t="s">
        <v>79</v>
      </c>
      <c r="C36" s="2" t="str">
        <f>"=bǒŋ"</f>
        <v>=bǒŋ</v>
      </c>
      <c r="D36" s="2">
        <v>1</v>
      </c>
      <c r="E36" s="2" t="str">
        <f>"=bɔ̌ː"</f>
        <v>=bɔ̌ː</v>
      </c>
      <c r="F36" s="2">
        <v>1</v>
      </c>
      <c r="G36" s="2" t="s">
        <v>28</v>
      </c>
      <c r="H36" s="2" t="s">
        <v>28</v>
      </c>
    </row>
    <row r="37" spans="1:8" ht="20.25">
      <c r="A37" s="2">
        <v>35</v>
      </c>
      <c r="B37" s="2" t="s">
        <v>80</v>
      </c>
      <c r="C37" s="2"/>
      <c r="D37" s="2">
        <v>-1</v>
      </c>
      <c r="E37" s="2"/>
      <c r="F37" s="2">
        <v>-1</v>
      </c>
      <c r="G37" s="2" t="s">
        <v>81</v>
      </c>
      <c r="H37" s="2" t="s">
        <v>81</v>
      </c>
    </row>
    <row r="38" spans="1:8" ht="20.25">
      <c r="A38" s="2">
        <v>36</v>
      </c>
      <c r="B38" s="2" t="s">
        <v>82</v>
      </c>
      <c r="C38" s="2" t="s">
        <v>83</v>
      </c>
      <c r="D38" s="2">
        <v>1</v>
      </c>
      <c r="E38" s="2" t="s">
        <v>84</v>
      </c>
      <c r="F38" s="2">
        <v>2</v>
      </c>
      <c r="G38" s="2" t="s">
        <v>17</v>
      </c>
      <c r="H38" s="2" t="s">
        <v>17</v>
      </c>
    </row>
    <row r="39" spans="1:8" ht="20.25">
      <c r="A39" s="2">
        <v>37</v>
      </c>
      <c r="B39" s="2" t="s">
        <v>85</v>
      </c>
      <c r="C39" s="2" t="s">
        <v>86</v>
      </c>
      <c r="D39" s="2">
        <v>1</v>
      </c>
      <c r="E39" s="2" t="s">
        <v>87</v>
      </c>
      <c r="F39" s="2">
        <v>1</v>
      </c>
      <c r="G39" s="2" t="s">
        <v>21</v>
      </c>
      <c r="H39" s="2" t="s">
        <v>21</v>
      </c>
    </row>
    <row r="40" spans="1:8" ht="20.25">
      <c r="A40" s="2">
        <v>38</v>
      </c>
      <c r="B40" s="2" t="s">
        <v>88</v>
      </c>
      <c r="C40" s="2" t="s">
        <v>89</v>
      </c>
      <c r="D40" s="2">
        <v>1</v>
      </c>
      <c r="E40" s="2" t="s">
        <v>90</v>
      </c>
      <c r="F40" s="2">
        <v>1</v>
      </c>
      <c r="G40" s="2" t="s">
        <v>17</v>
      </c>
      <c r="H40" s="2" t="s">
        <v>17</v>
      </c>
    </row>
    <row r="41" spans="1:8" ht="20.25">
      <c r="A41" s="2">
        <v>39</v>
      </c>
      <c r="B41" s="2" t="s">
        <v>91</v>
      </c>
      <c r="C41" s="2" t="str">
        <f>"=wók"</f>
        <v>=wók</v>
      </c>
      <c r="D41" s="2">
        <v>1</v>
      </c>
      <c r="E41" s="2" t="str">
        <f>"=wg"</f>
        <v>=wg</v>
      </c>
      <c r="F41" s="2">
        <v>1</v>
      </c>
      <c r="G41" s="2" t="s">
        <v>21</v>
      </c>
      <c r="H41" s="2" t="s">
        <v>21</v>
      </c>
    </row>
    <row r="42" spans="1:8" ht="20.25">
      <c r="A42" s="2">
        <v>40</v>
      </c>
      <c r="B42" s="2" t="s">
        <v>92</v>
      </c>
      <c r="C42" s="2" t="s">
        <v>93</v>
      </c>
      <c r="D42" s="2">
        <v>1</v>
      </c>
      <c r="E42" s="2" t="s">
        <v>94</v>
      </c>
      <c r="F42" s="2">
        <v>1</v>
      </c>
      <c r="G42" s="2" t="s">
        <v>21</v>
      </c>
      <c r="H42" s="2" t="s">
        <v>21</v>
      </c>
    </row>
    <row r="43" spans="1:8" ht="20.25">
      <c r="A43" s="2">
        <v>41</v>
      </c>
      <c r="B43" s="2" t="s">
        <v>95</v>
      </c>
      <c r="C43" s="2" t="s">
        <v>96</v>
      </c>
      <c r="D43" s="2">
        <v>1</v>
      </c>
      <c r="E43" s="2" t="s">
        <v>97</v>
      </c>
      <c r="F43" s="2">
        <v>1</v>
      </c>
      <c r="G43" s="2" t="s">
        <v>17</v>
      </c>
      <c r="H43" s="2" t="s">
        <v>17</v>
      </c>
    </row>
    <row r="44" spans="1:8" ht="20.25">
      <c r="A44" s="2">
        <v>42</v>
      </c>
      <c r="B44" s="2" t="s">
        <v>98</v>
      </c>
      <c r="C44" s="2" t="s">
        <v>99</v>
      </c>
      <c r="D44" s="2">
        <v>1</v>
      </c>
      <c r="E44" s="2" t="s">
        <v>99</v>
      </c>
      <c r="F44" s="2">
        <v>1</v>
      </c>
      <c r="G44" s="2" t="s">
        <v>9</v>
      </c>
      <c r="H44" s="2" t="s">
        <v>9</v>
      </c>
    </row>
    <row r="45" spans="1:8" ht="20.25">
      <c r="A45" s="2">
        <v>43</v>
      </c>
      <c r="B45" s="2" t="s">
        <v>100</v>
      </c>
      <c r="C45" s="2" t="str">
        <f>"=wúː"</f>
        <v>=wúː</v>
      </c>
      <c r="D45" s="2">
        <v>1</v>
      </c>
      <c r="E45" s="2" t="str">
        <f>"=wúː"</f>
        <v>=wúː</v>
      </c>
      <c r="F45" s="2">
        <v>1</v>
      </c>
      <c r="G45" s="2" t="s">
        <v>21</v>
      </c>
      <c r="H45" s="2" t="s">
        <v>21</v>
      </c>
    </row>
    <row r="46" spans="1:8" ht="20.25">
      <c r="A46" s="2">
        <v>44</v>
      </c>
      <c r="B46" s="2" t="s">
        <v>101</v>
      </c>
      <c r="C46" s="2" t="s">
        <v>102</v>
      </c>
      <c r="D46" s="2">
        <v>1</v>
      </c>
      <c r="E46" s="2" t="s">
        <v>103</v>
      </c>
      <c r="F46" s="2">
        <v>1</v>
      </c>
      <c r="G46" s="2" t="s">
        <v>21</v>
      </c>
      <c r="H46" s="2" t="s">
        <v>21</v>
      </c>
    </row>
    <row r="47" spans="1:8" ht="20.25">
      <c r="A47" s="2">
        <v>45</v>
      </c>
      <c r="B47" s="2" t="s">
        <v>104</v>
      </c>
      <c r="C47" s="2" t="str">
        <f>"=bíː"</f>
        <v>=bíː</v>
      </c>
      <c r="D47" s="2">
        <v>1</v>
      </c>
      <c r="E47" s="2" t="str">
        <f>"=bíː"</f>
        <v>=bíː</v>
      </c>
      <c r="F47" s="2">
        <v>1</v>
      </c>
      <c r="G47" s="2" t="s">
        <v>21</v>
      </c>
      <c r="H47" s="2" t="s">
        <v>21</v>
      </c>
    </row>
    <row r="48" spans="1:8" ht="20.25">
      <c r="A48" s="2">
        <v>46</v>
      </c>
      <c r="B48" s="2" t="s">
        <v>105</v>
      </c>
      <c r="C48" s="2" t="s">
        <v>106</v>
      </c>
      <c r="D48" s="2">
        <v>1</v>
      </c>
      <c r="E48" s="2" t="s">
        <v>107</v>
      </c>
      <c r="F48" s="2">
        <v>1</v>
      </c>
      <c r="G48" s="2" t="s">
        <v>275</v>
      </c>
      <c r="H48" s="2" t="s">
        <v>17</v>
      </c>
    </row>
    <row r="49" spans="1:8" ht="20.25">
      <c r="A49" s="2">
        <v>47</v>
      </c>
      <c r="B49" s="2" t="s">
        <v>108</v>
      </c>
      <c r="C49" s="2" t="str">
        <f>"=nǎː"</f>
        <v>=nǎː</v>
      </c>
      <c r="D49" s="2">
        <v>1</v>
      </c>
      <c r="E49" s="2" t="str">
        <f>"=nɑ̌"</f>
        <v>=nɑ̌</v>
      </c>
      <c r="F49" s="2">
        <v>1</v>
      </c>
      <c r="G49" s="2" t="s">
        <v>13</v>
      </c>
      <c r="H49" s="2" t="s">
        <v>13</v>
      </c>
    </row>
    <row r="50" spans="1:8" ht="20.25">
      <c r="A50" s="2">
        <v>48</v>
      </c>
      <c r="B50" s="2" t="s">
        <v>109</v>
      </c>
      <c r="C50" s="2" t="s">
        <v>110</v>
      </c>
      <c r="D50" s="2">
        <v>1</v>
      </c>
      <c r="E50" s="2" t="s">
        <v>111</v>
      </c>
      <c r="F50" s="2">
        <v>1</v>
      </c>
      <c r="G50" s="2" t="s">
        <v>276</v>
      </c>
      <c r="H50" s="2" t="s">
        <v>21</v>
      </c>
    </row>
    <row r="51" spans="1:8" ht="20.25">
      <c r="A51" s="2">
        <v>49</v>
      </c>
      <c r="B51" s="2" t="s">
        <v>112</v>
      </c>
      <c r="C51" s="2" t="str">
        <f>"=čap"</f>
        <v>=čap</v>
      </c>
      <c r="D51" s="2">
        <v>1</v>
      </c>
      <c r="E51" s="2" t="str">
        <f>"=ǯæ̌ː"</f>
        <v>=ǯæ̌ː</v>
      </c>
      <c r="F51" s="2">
        <v>1</v>
      </c>
      <c r="G51" s="2" t="s">
        <v>9</v>
      </c>
      <c r="H51" s="2" t="s">
        <v>9</v>
      </c>
    </row>
    <row r="52" spans="1:8" ht="20.25">
      <c r="A52" s="2">
        <v>50</v>
      </c>
      <c r="B52" s="2" t="s">
        <v>113</v>
      </c>
      <c r="C52" s="2" t="s">
        <v>114</v>
      </c>
      <c r="D52" s="2">
        <v>1</v>
      </c>
      <c r="E52" s="2" t="s">
        <v>115</v>
      </c>
      <c r="F52" s="2">
        <v>1</v>
      </c>
      <c r="G52" s="2" t="s">
        <v>9</v>
      </c>
      <c r="H52" s="2" t="s">
        <v>9</v>
      </c>
    </row>
    <row r="53" spans="1:8" ht="20.25">
      <c r="A53" s="2">
        <v>51</v>
      </c>
      <c r="B53" s="2" t="s">
        <v>116</v>
      </c>
      <c r="C53" s="2" t="s">
        <v>117</v>
      </c>
      <c r="D53" s="2">
        <v>1</v>
      </c>
      <c r="E53" s="2" t="s">
        <v>118</v>
      </c>
      <c r="F53" s="2">
        <v>1</v>
      </c>
      <c r="G53" s="2" t="s">
        <v>9</v>
      </c>
      <c r="H53" s="2" t="s">
        <v>9</v>
      </c>
    </row>
    <row r="54" spans="1:8" ht="20.25">
      <c r="A54" s="2">
        <v>52</v>
      </c>
      <c r="B54" s="2" t="s">
        <v>119</v>
      </c>
      <c r="C54" s="2" t="s">
        <v>120</v>
      </c>
      <c r="D54" s="2">
        <v>1</v>
      </c>
      <c r="E54" s="2" t="s">
        <v>121</v>
      </c>
      <c r="F54" s="2">
        <v>2</v>
      </c>
      <c r="G54" s="2" t="s">
        <v>9</v>
      </c>
      <c r="H54" s="2" t="s">
        <v>9</v>
      </c>
    </row>
    <row r="55" spans="1:8" ht="20.25">
      <c r="A55" s="2">
        <v>53</v>
      </c>
      <c r="B55" s="2" t="s">
        <v>122</v>
      </c>
      <c r="C55" s="2" t="s">
        <v>123</v>
      </c>
      <c r="D55" s="2">
        <v>1</v>
      </c>
      <c r="E55" s="2" t="s">
        <v>124</v>
      </c>
      <c r="F55" s="2">
        <v>1</v>
      </c>
      <c r="G55" s="2" t="s">
        <v>17</v>
      </c>
      <c r="H55" s="2" t="s">
        <v>17</v>
      </c>
    </row>
    <row r="56" spans="1:8" ht="20.25">
      <c r="A56" s="2">
        <v>54</v>
      </c>
      <c r="B56" s="2" t="s">
        <v>125</v>
      </c>
      <c r="C56" s="2" t="s">
        <v>126</v>
      </c>
      <c r="D56" s="2">
        <v>1</v>
      </c>
      <c r="E56" s="2" t="s">
        <v>126</v>
      </c>
      <c r="F56" s="2">
        <v>1</v>
      </c>
      <c r="G56" s="2" t="s">
        <v>13</v>
      </c>
      <c r="H56" s="2" t="s">
        <v>13</v>
      </c>
    </row>
    <row r="57" spans="1:8" ht="20.25">
      <c r="A57" s="2">
        <v>55</v>
      </c>
      <c r="B57" s="2" t="s">
        <v>127</v>
      </c>
      <c r="C57" s="2" t="s">
        <v>128</v>
      </c>
      <c r="D57" s="2">
        <v>1</v>
      </c>
      <c r="E57" s="2" t="s">
        <v>129</v>
      </c>
      <c r="F57" s="2">
        <v>1</v>
      </c>
      <c r="G57" s="2" t="s">
        <v>277</v>
      </c>
      <c r="H57" s="2" t="s">
        <v>13</v>
      </c>
    </row>
    <row r="58" spans="1:8" ht="20.25">
      <c r="A58" s="2">
        <v>56</v>
      </c>
      <c r="B58" s="2" t="s">
        <v>130</v>
      </c>
      <c r="C58" s="2" t="s">
        <v>131</v>
      </c>
      <c r="D58" s="2">
        <v>1</v>
      </c>
      <c r="E58" s="2" t="s">
        <v>132</v>
      </c>
      <c r="F58" s="2">
        <v>1</v>
      </c>
      <c r="G58" s="2" t="s">
        <v>17</v>
      </c>
      <c r="H58" s="2" t="s">
        <v>17</v>
      </c>
    </row>
    <row r="59" spans="1:8" ht="20.25">
      <c r="A59" s="2">
        <v>57</v>
      </c>
      <c r="B59" s="2" t="s">
        <v>133</v>
      </c>
      <c r="C59" s="2" t="s">
        <v>134</v>
      </c>
      <c r="D59" s="2">
        <v>1</v>
      </c>
      <c r="E59" s="2" t="s">
        <v>135</v>
      </c>
      <c r="F59" s="2">
        <v>1</v>
      </c>
      <c r="G59" s="2" t="s">
        <v>278</v>
      </c>
      <c r="H59" s="2" t="s">
        <v>28</v>
      </c>
    </row>
    <row r="60" spans="1:8" ht="20.25">
      <c r="A60" s="2">
        <v>58</v>
      </c>
      <c r="B60" s="2" t="s">
        <v>136</v>
      </c>
      <c r="C60" s="2" t="s">
        <v>137</v>
      </c>
      <c r="D60" s="2">
        <v>1</v>
      </c>
      <c r="E60" s="2" t="s">
        <v>138</v>
      </c>
      <c r="F60" s="2">
        <v>1</v>
      </c>
      <c r="G60" s="2" t="s">
        <v>279</v>
      </c>
      <c r="H60" s="2" t="s">
        <v>21</v>
      </c>
    </row>
    <row r="61" spans="1:8" ht="20.25">
      <c r="A61" s="2">
        <v>59</v>
      </c>
      <c r="B61" s="2" t="s">
        <v>139</v>
      </c>
      <c r="C61" s="2" t="s">
        <v>140</v>
      </c>
      <c r="D61" s="2">
        <v>1</v>
      </c>
      <c r="E61" s="2" t="s">
        <v>141</v>
      </c>
      <c r="F61" s="2">
        <v>1</v>
      </c>
      <c r="G61" s="2" t="s">
        <v>28</v>
      </c>
      <c r="H61" s="2" t="s">
        <v>28</v>
      </c>
    </row>
    <row r="62" spans="1:8" ht="20.25">
      <c r="A62" s="2">
        <v>60</v>
      </c>
      <c r="B62" s="2" t="s">
        <v>142</v>
      </c>
      <c r="C62" s="2" t="s">
        <v>143</v>
      </c>
      <c r="D62" s="2">
        <v>1</v>
      </c>
      <c r="E62" s="2" t="s">
        <v>143</v>
      </c>
      <c r="F62" s="2">
        <v>1</v>
      </c>
      <c r="G62" s="2" t="s">
        <v>28</v>
      </c>
      <c r="H62" s="2" t="s">
        <v>28</v>
      </c>
    </row>
    <row r="63" spans="1:8" ht="20.25">
      <c r="A63" s="2">
        <v>61</v>
      </c>
      <c r="B63" s="2" t="s">
        <v>144</v>
      </c>
      <c r="C63" s="2" t="s">
        <v>145</v>
      </c>
      <c r="D63" s="2">
        <v>1</v>
      </c>
      <c r="E63" s="2" t="s">
        <v>145</v>
      </c>
      <c r="F63" s="2">
        <v>1</v>
      </c>
      <c r="G63" s="2" t="s">
        <v>280</v>
      </c>
      <c r="H63" s="2" t="s">
        <v>17</v>
      </c>
    </row>
    <row r="64" spans="1:8" ht="20.25">
      <c r="A64" s="2">
        <v>62</v>
      </c>
      <c r="B64" s="2" t="s">
        <v>146</v>
      </c>
      <c r="C64" s="2" t="s">
        <v>147</v>
      </c>
      <c r="D64" s="2">
        <v>1</v>
      </c>
      <c r="E64" s="2"/>
      <c r="F64" s="2">
        <v>-1</v>
      </c>
      <c r="G64" s="2" t="s">
        <v>281</v>
      </c>
      <c r="H64" s="2" t="s">
        <v>81</v>
      </c>
    </row>
    <row r="65" spans="1:8" ht="20.25">
      <c r="A65" s="2">
        <v>63</v>
      </c>
      <c r="B65" s="2" t="s">
        <v>148</v>
      </c>
      <c r="C65" s="2" t="str">
        <f>"=hk"</f>
        <v>=hk</v>
      </c>
      <c r="D65" s="2">
        <v>1</v>
      </c>
      <c r="E65" s="2" t="str">
        <f>"=hʔ"</f>
        <v>=hʔ</v>
      </c>
      <c r="F65" s="2">
        <v>1</v>
      </c>
      <c r="G65" s="2" t="s">
        <v>282</v>
      </c>
      <c r="H65" s="2" t="s">
        <v>9</v>
      </c>
    </row>
    <row r="66" spans="1:8" ht="20.25">
      <c r="A66" s="2">
        <v>64</v>
      </c>
      <c r="B66" s="2" t="s">
        <v>149</v>
      </c>
      <c r="C66" s="2" t="s">
        <v>150</v>
      </c>
      <c r="D66" s="2">
        <v>1</v>
      </c>
      <c r="E66" s="2" t="s">
        <v>151</v>
      </c>
      <c r="F66" s="2">
        <v>1</v>
      </c>
      <c r="G66" s="2" t="s">
        <v>9</v>
      </c>
      <c r="H66" s="2" t="s">
        <v>9</v>
      </c>
    </row>
    <row r="67" spans="1:8" ht="20.25">
      <c r="A67" s="2">
        <v>65</v>
      </c>
      <c r="B67" s="2" t="s">
        <v>152</v>
      </c>
      <c r="C67" s="2" t="s">
        <v>153</v>
      </c>
      <c r="D67" s="2">
        <v>1</v>
      </c>
      <c r="E67" s="2" t="s">
        <v>154</v>
      </c>
      <c r="F67" s="2">
        <v>1</v>
      </c>
      <c r="G67" s="2" t="s">
        <v>13</v>
      </c>
      <c r="H67" s="2" t="s">
        <v>13</v>
      </c>
    </row>
    <row r="68" spans="1:8" ht="20.25">
      <c r="A68" s="2">
        <v>66</v>
      </c>
      <c r="B68" s="2" t="s">
        <v>155</v>
      </c>
      <c r="C68" s="2" t="str">
        <f>"=yə̌k"</f>
        <v>=yə̌k</v>
      </c>
      <c r="D68" s="2">
        <v>1</v>
      </c>
      <c r="E68" s="2" t="str">
        <f>"=sòː"</f>
        <v>=sòː</v>
      </c>
      <c r="F68" s="2">
        <v>2</v>
      </c>
      <c r="G68" s="2" t="s">
        <v>13</v>
      </c>
      <c r="H68" s="2" t="s">
        <v>13</v>
      </c>
    </row>
    <row r="69" spans="1:8" ht="20.25">
      <c r="A69" s="2">
        <v>67</v>
      </c>
      <c r="B69" s="2" t="s">
        <v>156</v>
      </c>
      <c r="C69" s="2" t="s">
        <v>157</v>
      </c>
      <c r="D69" s="2">
        <v>1</v>
      </c>
      <c r="E69" s="2" t="s">
        <v>157</v>
      </c>
      <c r="F69" s="2">
        <v>1</v>
      </c>
      <c r="G69" s="2" t="s">
        <v>283</v>
      </c>
      <c r="H69" s="2" t="s">
        <v>158</v>
      </c>
    </row>
    <row r="70" spans="1:8" ht="20.25">
      <c r="A70" s="2">
        <v>68</v>
      </c>
      <c r="B70" s="2" t="s">
        <v>159</v>
      </c>
      <c r="C70" s="2" t="s">
        <v>160</v>
      </c>
      <c r="D70" s="2">
        <v>1</v>
      </c>
      <c r="E70" s="2" t="s">
        <v>161</v>
      </c>
      <c r="F70" s="2">
        <v>1</v>
      </c>
      <c r="G70" s="2" t="s">
        <v>17</v>
      </c>
      <c r="H70" s="2" t="s">
        <v>17</v>
      </c>
    </row>
    <row r="71" spans="1:8" ht="20.25">
      <c r="A71" s="2">
        <v>69</v>
      </c>
      <c r="B71" s="2" t="s">
        <v>162</v>
      </c>
      <c r="C71" s="2" t="s">
        <v>163</v>
      </c>
      <c r="D71" s="2">
        <v>1</v>
      </c>
      <c r="E71" s="2" t="s">
        <v>164</v>
      </c>
      <c r="F71" s="2">
        <v>1</v>
      </c>
      <c r="G71" s="2" t="s">
        <v>28</v>
      </c>
      <c r="H71" s="2" t="s">
        <v>165</v>
      </c>
    </row>
    <row r="72" spans="1:8" ht="20.25">
      <c r="A72" s="2">
        <v>70</v>
      </c>
      <c r="B72" s="2" t="s">
        <v>166</v>
      </c>
      <c r="C72" s="2" t="s">
        <v>167</v>
      </c>
      <c r="D72" s="2">
        <v>1</v>
      </c>
      <c r="E72" s="2" t="s">
        <v>167</v>
      </c>
      <c r="F72" s="2">
        <v>1</v>
      </c>
      <c r="G72" s="2" t="s">
        <v>13</v>
      </c>
      <c r="H72" s="2" t="s">
        <v>13</v>
      </c>
    </row>
    <row r="73" spans="1:8" ht="20.25">
      <c r="A73" s="2">
        <v>71</v>
      </c>
      <c r="B73" s="2" t="s">
        <v>168</v>
      </c>
      <c r="C73" s="2" t="str">
        <f>"=hp"</f>
        <v>=hp</v>
      </c>
      <c r="D73" s="2">
        <v>1</v>
      </c>
      <c r="E73" s="2" t="str">
        <f>"=hwáʔ"</f>
        <v>=hwáʔ</v>
      </c>
      <c r="F73" s="2">
        <v>1</v>
      </c>
      <c r="G73" s="2" t="s">
        <v>13</v>
      </c>
      <c r="H73" s="2" t="s">
        <v>13</v>
      </c>
    </row>
    <row r="74" spans="1:8" ht="20.25">
      <c r="A74" s="2">
        <v>72</v>
      </c>
      <c r="B74" s="2" t="s">
        <v>169</v>
      </c>
      <c r="C74" s="2" t="str">
        <f>"=ɲén ~ =nɔ̌n"</f>
        <v>=ɲén ~ =nɔ̌n</v>
      </c>
      <c r="D74" s="2">
        <v>1</v>
      </c>
      <c r="E74" s="2" t="str">
        <f>"=ɲî"</f>
        <v>=ɲî</v>
      </c>
      <c r="F74" s="2">
        <v>1</v>
      </c>
      <c r="G74" s="2" t="s">
        <v>21</v>
      </c>
      <c r="H74" s="2" t="s">
        <v>21</v>
      </c>
    </row>
    <row r="75" spans="1:8" ht="20.25">
      <c r="A75" s="2">
        <v>73</v>
      </c>
      <c r="B75" s="2" t="s">
        <v>170</v>
      </c>
      <c r="C75" s="2" t="s">
        <v>171</v>
      </c>
      <c r="D75" s="2">
        <v>1</v>
      </c>
      <c r="E75" s="2" t="s">
        <v>172</v>
      </c>
      <c r="F75" s="2">
        <v>1</v>
      </c>
      <c r="G75" s="2" t="s">
        <v>284</v>
      </c>
      <c r="H75" s="2" t="s">
        <v>17</v>
      </c>
    </row>
    <row r="76" spans="1:8" ht="20.25">
      <c r="A76" s="2">
        <v>74</v>
      </c>
      <c r="B76" s="2" t="s">
        <v>173</v>
      </c>
      <c r="C76" s="2" t="str">
        <f>"=dy"</f>
        <v>=dy</v>
      </c>
      <c r="D76" s="2">
        <v>1</v>
      </c>
      <c r="E76" s="2" t="str">
        <f>"=dy"</f>
        <v>=dy</v>
      </c>
      <c r="F76" s="2">
        <v>1</v>
      </c>
      <c r="G76" s="2" t="s">
        <v>13</v>
      </c>
      <c r="H76" s="2" t="s">
        <v>13</v>
      </c>
    </row>
    <row r="77" spans="1:8" ht="20.25">
      <c r="A77" s="2">
        <v>75</v>
      </c>
      <c r="B77" s="2" t="s">
        <v>174</v>
      </c>
      <c r="C77" s="2" t="s">
        <v>175</v>
      </c>
      <c r="D77" s="2">
        <v>1</v>
      </c>
      <c r="E77" s="2" t="s">
        <v>176</v>
      </c>
      <c r="F77" s="2">
        <v>1</v>
      </c>
      <c r="G77" s="2" t="s">
        <v>285</v>
      </c>
      <c r="H77" s="2" t="s">
        <v>17</v>
      </c>
    </row>
    <row r="78" spans="1:8" ht="20.25">
      <c r="A78" s="2">
        <v>76</v>
      </c>
      <c r="B78" s="2" t="s">
        <v>177</v>
      </c>
      <c r="C78" s="2" t="str">
        <f>"=kún"</f>
        <v>=kún</v>
      </c>
      <c r="D78" s="2">
        <v>1</v>
      </c>
      <c r="E78" s="2" t="str">
        <f>"=kn"</f>
        <v>=kn</v>
      </c>
      <c r="F78" s="2">
        <v>1</v>
      </c>
      <c r="G78" s="2" t="s">
        <v>21</v>
      </c>
      <c r="H78" s="2" t="s">
        <v>21</v>
      </c>
    </row>
    <row r="79" spans="1:8" ht="20.25">
      <c r="A79" s="2">
        <v>77</v>
      </c>
      <c r="B79" s="2" t="s">
        <v>178</v>
      </c>
      <c r="C79" s="2" t="s">
        <v>179</v>
      </c>
      <c r="D79" s="2">
        <v>1</v>
      </c>
      <c r="E79" s="2" t="s">
        <v>180</v>
      </c>
      <c r="F79" s="2">
        <v>1</v>
      </c>
      <c r="G79" s="2" t="s">
        <v>9</v>
      </c>
      <c r="H79" s="2" t="s">
        <v>9</v>
      </c>
    </row>
    <row r="80" spans="1:8" ht="20.25">
      <c r="A80" s="2">
        <v>78</v>
      </c>
      <c r="B80" s="2" t="s">
        <v>181</v>
      </c>
      <c r="C80" s="2" t="s">
        <v>182</v>
      </c>
      <c r="D80" s="2">
        <v>1</v>
      </c>
      <c r="E80" s="2" t="s">
        <v>183</v>
      </c>
      <c r="F80" s="2">
        <v>2</v>
      </c>
      <c r="G80" s="2" t="s">
        <v>13</v>
      </c>
      <c r="H80" s="2" t="s">
        <v>13</v>
      </c>
    </row>
    <row r="81" spans="1:8" ht="20.25">
      <c r="A81" s="2">
        <v>79</v>
      </c>
      <c r="B81" s="2" t="s">
        <v>184</v>
      </c>
      <c r="C81" s="2" t="str">
        <f>"=tyém"</f>
        <v>=tyém</v>
      </c>
      <c r="D81" s="2">
        <v>1</v>
      </c>
      <c r="E81" s="2" t="str">
        <f>"=tíɓ"</f>
        <v>=tíɓ</v>
      </c>
      <c r="F81" s="2">
        <v>1</v>
      </c>
      <c r="G81" s="2" t="s">
        <v>13</v>
      </c>
      <c r="H81" s="2" t="s">
        <v>13</v>
      </c>
    </row>
    <row r="82" spans="1:8" ht="20.25">
      <c r="A82" s="2">
        <v>80</v>
      </c>
      <c r="B82" s="2" t="s">
        <v>185</v>
      </c>
      <c r="C82" s="2" t="s">
        <v>186</v>
      </c>
      <c r="D82" s="2">
        <v>1</v>
      </c>
      <c r="E82" s="2" t="s">
        <v>187</v>
      </c>
      <c r="F82" s="2">
        <v>2</v>
      </c>
      <c r="G82" s="2" t="s">
        <v>13</v>
      </c>
      <c r="H82" s="2" t="s">
        <v>13</v>
      </c>
    </row>
    <row r="83" spans="1:8" ht="20.25">
      <c r="A83" s="2">
        <v>81</v>
      </c>
      <c r="B83" s="2" t="s">
        <v>188</v>
      </c>
      <c r="C83" s="2" t="s">
        <v>189</v>
      </c>
      <c r="D83" s="2">
        <v>1</v>
      </c>
      <c r="E83" s="2" t="s">
        <v>190</v>
      </c>
      <c r="F83" s="2">
        <v>1</v>
      </c>
      <c r="G83" s="2" t="s">
        <v>13</v>
      </c>
      <c r="H83" s="2" t="s">
        <v>13</v>
      </c>
    </row>
    <row r="84" spans="1:8" ht="20.25">
      <c r="A84" s="2">
        <v>82</v>
      </c>
      <c r="B84" s="2" t="s">
        <v>191</v>
      </c>
      <c r="C84" s="2" t="s">
        <v>192</v>
      </c>
      <c r="D84" s="2">
        <v>1</v>
      </c>
      <c r="E84" s="2" t="s">
        <v>193</v>
      </c>
      <c r="F84" s="2">
        <v>1</v>
      </c>
      <c r="G84" s="2" t="s">
        <v>286</v>
      </c>
      <c r="H84" s="2" t="s">
        <v>13</v>
      </c>
    </row>
    <row r="85" spans="1:8" ht="20.25">
      <c r="A85" s="2">
        <v>83</v>
      </c>
      <c r="B85" s="2" t="s">
        <v>194</v>
      </c>
      <c r="C85" s="2" t="str">
        <f>"=ɲǎl"</f>
        <v>=ɲǎl</v>
      </c>
      <c r="D85" s="2">
        <v>1</v>
      </c>
      <c r="E85" s="2" t="str">
        <f>"=ɲæ̌l"</f>
        <v>=ɲæ̌l</v>
      </c>
      <c r="F85" s="2">
        <v>1</v>
      </c>
      <c r="G85" s="2" t="s">
        <v>21</v>
      </c>
      <c r="H85" s="2" t="s">
        <v>21</v>
      </c>
    </row>
    <row r="86" spans="1:8" ht="20.25">
      <c r="A86" s="2">
        <v>84</v>
      </c>
      <c r="B86" s="2" t="s">
        <v>195</v>
      </c>
      <c r="C86" s="2" t="s">
        <v>196</v>
      </c>
      <c r="D86" s="2">
        <v>1</v>
      </c>
      <c r="E86" s="2" t="s">
        <v>197</v>
      </c>
      <c r="F86" s="2">
        <v>1</v>
      </c>
      <c r="G86" s="2" t="s">
        <v>17</v>
      </c>
      <c r="H86" s="2" t="s">
        <v>17</v>
      </c>
    </row>
    <row r="87" spans="1:8" ht="20.25">
      <c r="A87" s="2">
        <v>85</v>
      </c>
      <c r="B87" s="2" t="s">
        <v>198</v>
      </c>
      <c r="C87" s="2" t="str">
        <f>"=e"</f>
        <v>=e</v>
      </c>
      <c r="D87" s="2">
        <v>1</v>
      </c>
      <c r="E87" s="2" t="s">
        <v>199</v>
      </c>
      <c r="F87" s="2">
        <v>2</v>
      </c>
      <c r="G87" s="2" t="s">
        <v>287</v>
      </c>
      <c r="H87" s="2" t="s">
        <v>200</v>
      </c>
    </row>
    <row r="88" spans="1:8" ht="20.25">
      <c r="A88" s="2">
        <v>85</v>
      </c>
      <c r="B88" s="2" t="s">
        <v>198</v>
      </c>
      <c r="C88" s="2" t="str">
        <f>"=íníː"</f>
        <v>=íníː</v>
      </c>
      <c r="D88" s="2">
        <v>2</v>
      </c>
      <c r="E88" s="2"/>
      <c r="F88" s="2">
        <v>0</v>
      </c>
      <c r="G88" s="2" t="s">
        <v>288</v>
      </c>
      <c r="H88" s="2"/>
    </row>
    <row r="89" spans="1:8" ht="20.25">
      <c r="A89" s="2">
        <v>86</v>
      </c>
      <c r="B89" s="2" t="s">
        <v>201</v>
      </c>
      <c r="C89" s="2" t="str">
        <f>"=én"</f>
        <v>=én</v>
      </c>
      <c r="D89" s="2">
        <v>1</v>
      </c>
      <c r="E89" s="2" t="s">
        <v>202</v>
      </c>
      <c r="F89" s="2">
        <v>1</v>
      </c>
      <c r="G89" s="2" t="s">
        <v>289</v>
      </c>
      <c r="H89" s="2" t="s">
        <v>200</v>
      </c>
    </row>
    <row r="90" spans="1:8" ht="20.25">
      <c r="A90" s="2">
        <v>87</v>
      </c>
      <c r="B90" s="2" t="s">
        <v>203</v>
      </c>
      <c r="C90" s="2" t="s">
        <v>204</v>
      </c>
      <c r="D90" s="2">
        <v>1</v>
      </c>
      <c r="E90" s="2" t="s">
        <v>204</v>
      </c>
      <c r="F90" s="2">
        <v>1</v>
      </c>
      <c r="G90" s="2" t="s">
        <v>9</v>
      </c>
      <c r="H90" s="2" t="s">
        <v>9</v>
      </c>
    </row>
    <row r="91" spans="1:8" ht="20.25">
      <c r="A91" s="2">
        <v>88</v>
      </c>
      <c r="B91" s="2" t="s">
        <v>205</v>
      </c>
      <c r="C91" s="2" t="s">
        <v>206</v>
      </c>
      <c r="D91" s="2">
        <v>1</v>
      </c>
      <c r="E91" s="2" t="s">
        <v>207</v>
      </c>
      <c r="F91" s="2">
        <v>1</v>
      </c>
      <c r="G91" s="2" t="s">
        <v>17</v>
      </c>
      <c r="H91" s="2" t="s">
        <v>17</v>
      </c>
    </row>
    <row r="92" spans="1:8" ht="20.25">
      <c r="A92" s="2">
        <v>89</v>
      </c>
      <c r="B92" s="2" t="s">
        <v>208</v>
      </c>
      <c r="C92" s="2" t="s">
        <v>209</v>
      </c>
      <c r="D92" s="2">
        <v>1</v>
      </c>
      <c r="E92" s="2" t="s">
        <v>209</v>
      </c>
      <c r="F92" s="2">
        <v>1</v>
      </c>
      <c r="G92" s="2" t="s">
        <v>17</v>
      </c>
      <c r="H92" s="2" t="s">
        <v>17</v>
      </c>
    </row>
    <row r="93" spans="1:8" ht="20.25">
      <c r="A93" s="2">
        <v>90</v>
      </c>
      <c r="B93" s="2" t="s">
        <v>210</v>
      </c>
      <c r="C93" s="2" t="s">
        <v>211</v>
      </c>
      <c r="D93" s="2">
        <v>1</v>
      </c>
      <c r="E93" s="2" t="s">
        <v>211</v>
      </c>
      <c r="F93" s="2">
        <v>1</v>
      </c>
      <c r="G93" s="2" t="s">
        <v>290</v>
      </c>
      <c r="H93" s="2" t="s">
        <v>17</v>
      </c>
    </row>
    <row r="94" spans="1:8" ht="20.25">
      <c r="A94" s="2">
        <v>91</v>
      </c>
      <c r="B94" s="2" t="s">
        <v>212</v>
      </c>
      <c r="C94" s="2" t="str">
        <f>"=ɓ"</f>
        <v>=ɓ</v>
      </c>
      <c r="D94" s="2">
        <v>1</v>
      </c>
      <c r="E94" s="2" t="str">
        <f>"=ɓ"</f>
        <v>=ɓ</v>
      </c>
      <c r="F94" s="2">
        <v>1</v>
      </c>
      <c r="G94" s="2" t="s">
        <v>291</v>
      </c>
      <c r="H94" s="2" t="s">
        <v>9</v>
      </c>
    </row>
    <row r="95" spans="1:8" ht="20.25">
      <c r="A95" s="2">
        <v>92</v>
      </c>
      <c r="B95" s="2" t="s">
        <v>213</v>
      </c>
      <c r="C95" s="2" t="str">
        <f>"=kǎk #"</f>
        <v>=kǎk #</v>
      </c>
      <c r="D95" s="2">
        <v>1</v>
      </c>
      <c r="E95" s="2" t="str">
        <f>"=kə̌ʔ"</f>
        <v>=kə̌ʔ</v>
      </c>
      <c r="F95" s="2">
        <v>1</v>
      </c>
      <c r="G95" s="2" t="s">
        <v>214</v>
      </c>
      <c r="H95" s="2" t="s">
        <v>214</v>
      </c>
    </row>
    <row r="96" spans="1:8" ht="20.25">
      <c r="A96" s="2">
        <v>93</v>
      </c>
      <c r="B96" s="2" t="s">
        <v>215</v>
      </c>
      <c r="C96" s="2" t="str">
        <f>"=hy ~ =hyák"</f>
        <v>=hy ~ =hyák</v>
      </c>
      <c r="D96" s="2">
        <v>1</v>
      </c>
      <c r="E96" s="2" t="str">
        <f>"=hny"</f>
        <v>=hny</v>
      </c>
      <c r="F96" s="2">
        <v>2</v>
      </c>
      <c r="G96" s="2" t="s">
        <v>28</v>
      </c>
      <c r="H96" s="2" t="s">
        <v>28</v>
      </c>
    </row>
    <row r="97" spans="1:8" ht="20.25">
      <c r="A97" s="2">
        <v>94</v>
      </c>
      <c r="B97" s="2" t="s">
        <v>216</v>
      </c>
      <c r="C97" s="2" t="s">
        <v>217</v>
      </c>
      <c r="D97" s="2">
        <v>1</v>
      </c>
      <c r="E97" s="2" t="s">
        <v>218</v>
      </c>
      <c r="F97" s="2">
        <v>2</v>
      </c>
      <c r="G97" s="2" t="s">
        <v>13</v>
      </c>
      <c r="H97" s="2" t="s">
        <v>13</v>
      </c>
    </row>
    <row r="98" spans="1:8" ht="20.25">
      <c r="A98" s="2">
        <v>95</v>
      </c>
      <c r="B98" s="2" t="s">
        <v>219</v>
      </c>
      <c r="C98" s="2" t="s">
        <v>220</v>
      </c>
      <c r="D98" s="2">
        <v>1</v>
      </c>
      <c r="E98" s="2" t="s">
        <v>221</v>
      </c>
      <c r="F98" s="2">
        <v>1</v>
      </c>
      <c r="G98" s="2" t="s">
        <v>9</v>
      </c>
      <c r="H98" s="2" t="s">
        <v>9</v>
      </c>
    </row>
    <row r="99" spans="1:8" ht="20.25">
      <c r="A99" s="2">
        <v>96</v>
      </c>
      <c r="B99" s="2" t="s">
        <v>222</v>
      </c>
      <c r="C99" s="2" t="s">
        <v>223</v>
      </c>
      <c r="D99" s="2">
        <v>1</v>
      </c>
      <c r="E99" s="2" t="s">
        <v>224</v>
      </c>
      <c r="F99" s="2">
        <v>1</v>
      </c>
      <c r="G99" s="2" t="s">
        <v>9</v>
      </c>
      <c r="H99" s="2" t="s">
        <v>9</v>
      </c>
    </row>
    <row r="100" spans="1:8" ht="20.25">
      <c r="A100" s="2">
        <v>97</v>
      </c>
      <c r="B100" s="2" t="s">
        <v>225</v>
      </c>
      <c r="C100" s="2" t="str">
        <f>"=púp"</f>
        <v>=púp</v>
      </c>
      <c r="D100" s="2">
        <v>1</v>
      </c>
      <c r="E100" s="2" t="str">
        <f>"=púp"</f>
        <v>=púp</v>
      </c>
      <c r="F100" s="2">
        <v>1</v>
      </c>
      <c r="G100" s="2" t="s">
        <v>28</v>
      </c>
      <c r="H100" s="2" t="s">
        <v>28</v>
      </c>
    </row>
    <row r="101" spans="1:8" ht="20.25">
      <c r="A101" s="2">
        <v>98</v>
      </c>
      <c r="B101" s="2" t="s">
        <v>226</v>
      </c>
      <c r="C101" s="2" t="s">
        <v>227</v>
      </c>
      <c r="D101" s="2">
        <v>1</v>
      </c>
      <c r="E101" s="2" t="s">
        <v>228</v>
      </c>
      <c r="F101" s="2">
        <v>1</v>
      </c>
      <c r="G101" s="2" t="s">
        <v>9</v>
      </c>
      <c r="H101" s="2" t="s">
        <v>9</v>
      </c>
    </row>
    <row r="102" spans="1:8" ht="20.25">
      <c r="A102" s="2">
        <v>99</v>
      </c>
      <c r="B102" s="2" t="s">
        <v>229</v>
      </c>
      <c r="C102" s="2" t="s">
        <v>230</v>
      </c>
      <c r="D102" s="2">
        <v>1</v>
      </c>
      <c r="E102" s="2" t="s">
        <v>231</v>
      </c>
      <c r="F102" s="2">
        <v>1</v>
      </c>
      <c r="G102" s="2" t="s">
        <v>292</v>
      </c>
      <c r="H102" s="2" t="s">
        <v>9</v>
      </c>
    </row>
    <row r="103" spans="1:8" ht="20.25">
      <c r="A103" s="2">
        <v>100</v>
      </c>
      <c r="B103" s="2" t="s">
        <v>232</v>
      </c>
      <c r="C103" s="2" t="s">
        <v>233</v>
      </c>
      <c r="D103" s="2">
        <v>1</v>
      </c>
      <c r="E103" s="2"/>
      <c r="F103" s="2">
        <v>-1</v>
      </c>
      <c r="G103" s="2" t="s">
        <v>293</v>
      </c>
      <c r="H103" s="2" t="s">
        <v>81</v>
      </c>
    </row>
    <row r="104" spans="1:8" ht="20.25">
      <c r="A104" s="2">
        <v>101</v>
      </c>
      <c r="B104" s="2" t="s">
        <v>234</v>
      </c>
      <c r="C104" s="2" t="s">
        <v>235</v>
      </c>
      <c r="D104" s="2">
        <v>1</v>
      </c>
      <c r="E104" s="2" t="s">
        <v>236</v>
      </c>
      <c r="F104" s="2">
        <v>1</v>
      </c>
      <c r="G104" s="2" t="s">
        <v>237</v>
      </c>
      <c r="H104" s="2" t="s">
        <v>238</v>
      </c>
    </row>
    <row r="105" spans="1:8" ht="20.25">
      <c r="A105" s="2">
        <v>102</v>
      </c>
      <c r="B105" s="2" t="s">
        <v>239</v>
      </c>
      <c r="C105" s="2" t="str">
        <f>"=dél"</f>
        <v>=dél</v>
      </c>
      <c r="D105" s="2">
        <v>1</v>
      </c>
      <c r="E105" s="2" t="str">
        <f>"=dl"</f>
        <v>=dl</v>
      </c>
      <c r="F105" s="2">
        <v>-1</v>
      </c>
      <c r="G105" s="2" t="s">
        <v>240</v>
      </c>
      <c r="H105" s="2" t="s">
        <v>241</v>
      </c>
    </row>
    <row r="106" spans="1:8" ht="20.25">
      <c r="A106" s="2">
        <v>103</v>
      </c>
      <c r="B106" s="2" t="s">
        <v>242</v>
      </c>
      <c r="C106" s="2" t="s">
        <v>243</v>
      </c>
      <c r="D106" s="2">
        <v>1</v>
      </c>
      <c r="E106" s="2" t="s">
        <v>244</v>
      </c>
      <c r="F106" s="2">
        <v>1</v>
      </c>
      <c r="G106" s="2" t="s">
        <v>245</v>
      </c>
      <c r="H106" s="2" t="s">
        <v>238</v>
      </c>
    </row>
    <row r="107" spans="1:8" ht="20.25">
      <c r="A107" s="2">
        <v>104</v>
      </c>
      <c r="B107" s="2" t="s">
        <v>246</v>
      </c>
      <c r="C107" s="2" t="s">
        <v>247</v>
      </c>
      <c r="D107" s="2">
        <v>1</v>
      </c>
      <c r="E107" s="2" t="s">
        <v>247</v>
      </c>
      <c r="F107" s="2">
        <v>1</v>
      </c>
      <c r="G107" s="2" t="s">
        <v>248</v>
      </c>
      <c r="H107" s="2" t="s">
        <v>249</v>
      </c>
    </row>
    <row r="108" spans="1:8" ht="20.25">
      <c r="A108" s="2">
        <v>105</v>
      </c>
      <c r="B108" s="2" t="s">
        <v>250</v>
      </c>
      <c r="C108" s="2" t="str">
        <f>"=sóŋ"</f>
        <v>=sóŋ</v>
      </c>
      <c r="D108" s="2">
        <v>1</v>
      </c>
      <c r="E108" s="2" t="str">
        <f>"=sóŋ"</f>
        <v>=sóŋ</v>
      </c>
      <c r="F108" s="2">
        <v>1</v>
      </c>
      <c r="G108" s="2" t="s">
        <v>251</v>
      </c>
      <c r="H108" s="2" t="s">
        <v>165</v>
      </c>
    </row>
    <row r="109" spans="1:8" ht="20.25">
      <c r="A109" s="2">
        <v>106</v>
      </c>
      <c r="B109" s="2" t="s">
        <v>252</v>
      </c>
      <c r="C109" s="2" t="s">
        <v>253</v>
      </c>
      <c r="D109" s="2">
        <v>1</v>
      </c>
      <c r="E109" s="2" t="s">
        <v>254</v>
      </c>
      <c r="F109" s="2">
        <v>1</v>
      </c>
      <c r="G109" s="2" t="s">
        <v>294</v>
      </c>
      <c r="H109" s="2" t="s">
        <v>255</v>
      </c>
    </row>
    <row r="110" spans="1:8" ht="20.25">
      <c r="A110" s="2">
        <v>107</v>
      </c>
      <c r="B110" s="2" t="s">
        <v>256</v>
      </c>
      <c r="C110" s="2" t="str">
        <f>"=hln-átè"</f>
        <v>=hln-átè</v>
      </c>
      <c r="D110" s="2">
        <v>1</v>
      </c>
      <c r="E110" s="2" t="s">
        <v>257</v>
      </c>
      <c r="F110" s="2">
        <v>1</v>
      </c>
      <c r="G110" s="2" t="s">
        <v>258</v>
      </c>
      <c r="H110" s="2" t="s">
        <v>258</v>
      </c>
    </row>
    <row r="111" spans="1:8" ht="20.25">
      <c r="A111" s="2">
        <v>108</v>
      </c>
      <c r="B111" s="2" t="s">
        <v>259</v>
      </c>
      <c r="C111" s="2" t="s">
        <v>260</v>
      </c>
      <c r="D111" s="2">
        <v>1</v>
      </c>
      <c r="E111" s="2" t="s">
        <v>261</v>
      </c>
      <c r="F111" s="2">
        <v>2</v>
      </c>
      <c r="G111" s="2" t="s">
        <v>262</v>
      </c>
      <c r="H111" s="2" t="s">
        <v>262</v>
      </c>
    </row>
    <row r="112" spans="1:8" ht="20.25">
      <c r="A112" s="2">
        <v>109</v>
      </c>
      <c r="B112" s="2" t="s">
        <v>263</v>
      </c>
      <c r="C112" s="2"/>
      <c r="D112" s="2">
        <v>-1</v>
      </c>
      <c r="E112" s="2"/>
      <c r="F112" s="2">
        <v>-1</v>
      </c>
      <c r="G112" s="2" t="s">
        <v>81</v>
      </c>
      <c r="H112" s="2" t="s">
        <v>81</v>
      </c>
    </row>
    <row r="113" spans="1:8" ht="20.25">
      <c r="A113" s="2">
        <v>110</v>
      </c>
      <c r="B113" s="2" t="s">
        <v>264</v>
      </c>
      <c r="C113" s="2" t="s">
        <v>265</v>
      </c>
      <c r="D113" s="2">
        <v>1</v>
      </c>
      <c r="E113" s="2" t="s">
        <v>266</v>
      </c>
      <c r="F113" s="2">
        <v>2</v>
      </c>
      <c r="G113" s="2" t="s">
        <v>295</v>
      </c>
      <c r="H113" s="2" t="s">
        <v>267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gstarst</dc:creator>
  <cp:keywords/>
  <dc:description/>
  <cp:lastModifiedBy>gstarst</cp:lastModifiedBy>
  <dcterms:created xsi:type="dcterms:W3CDTF">2015-06-18T09:06:58Z</dcterms:created>
  <dcterms:modified xsi:type="dcterms:W3CDTF">2015-06-18T09:07:09Z</dcterms:modified>
  <cp:category/>
  <cp:version/>
  <cp:contentType/>
  <cp:contentStatus/>
</cp:coreProperties>
</file>